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来源表1" sheetId="2" r:id="rId1"/>
    <sheet name="项目计划表2" sheetId="1" r:id="rId2"/>
    <sheet name="整合工作表3" sheetId="3" r:id="rId3"/>
  </sheets>
  <definedNames>
    <definedName name="_xlnm.Print_Titles" localSheetId="1">项目计划表2!$4:$5</definedName>
  </definedNames>
  <calcPr calcId="144525"/>
</workbook>
</file>

<file path=xl/sharedStrings.xml><?xml version="1.0" encoding="utf-8"?>
<sst xmlns="http://schemas.openxmlformats.org/spreadsheetml/2006/main" count="430" uniqueCount="300">
  <si>
    <t>附件2：</t>
  </si>
  <si>
    <r>
      <rPr>
        <b/>
        <sz val="16"/>
        <color rgb="FF000000"/>
        <rFont val="方正小标宋简体"/>
        <charset val="134"/>
      </rPr>
      <t>西藏自治区</t>
    </r>
    <r>
      <rPr>
        <b/>
        <u/>
        <sz val="16"/>
        <color indexed="8"/>
        <rFont val="方正小标宋简体"/>
        <charset val="134"/>
      </rPr>
      <t xml:space="preserve">林芝 </t>
    </r>
    <r>
      <rPr>
        <b/>
        <sz val="16"/>
        <color indexed="8"/>
        <rFont val="方正小标宋简体"/>
        <charset val="134"/>
      </rPr>
      <t>市</t>
    </r>
    <r>
      <rPr>
        <b/>
        <u/>
        <sz val="16"/>
        <color indexed="8"/>
        <rFont val="方正小标宋简体"/>
        <charset val="134"/>
      </rPr>
      <t xml:space="preserve">察隅 </t>
    </r>
    <r>
      <rPr>
        <b/>
        <sz val="16"/>
        <color indexed="8"/>
        <rFont val="方正小标宋简体"/>
        <charset val="134"/>
      </rPr>
      <t>县（区）2019年统筹整合资金来源及支出表</t>
    </r>
  </si>
  <si>
    <t xml:space="preserve">填报单位（盖章）： 察隅县人民政府         </t>
  </si>
  <si>
    <t>单位：万元</t>
  </si>
  <si>
    <t>序号</t>
  </si>
  <si>
    <t>财政资金名称</t>
  </si>
  <si>
    <t>2018年度资金（万元）</t>
  </si>
  <si>
    <t>2019年度资金（万元）</t>
  </si>
  <si>
    <t>2019年1-7月份实际支出数</t>
  </si>
  <si>
    <t>备注</t>
  </si>
  <si>
    <t>总规模</t>
  </si>
  <si>
    <t>贫困县整合资金规模</t>
  </si>
  <si>
    <t>其中安排贫困县资金规模</t>
  </si>
  <si>
    <t>贫困县计划整合资金规模</t>
  </si>
  <si>
    <t>贫困县已整合资金规模</t>
  </si>
  <si>
    <t>栏次</t>
  </si>
  <si>
    <t>2≥3</t>
  </si>
  <si>
    <t>4＞5</t>
  </si>
  <si>
    <t>5≥6</t>
  </si>
  <si>
    <t>一</t>
  </si>
  <si>
    <t>中央财政资金小计</t>
  </si>
  <si>
    <t>财政专项扶贫资金</t>
  </si>
  <si>
    <t>中央财政专项少数民族发展资金（兴边富民）</t>
  </si>
  <si>
    <t>中央财政林业改革发展资金森林管护补助</t>
  </si>
  <si>
    <t>农业生产发展资金（现代农业生产发展资金、农业技术推广与服务补助资金等）</t>
  </si>
  <si>
    <t>林业改革补助资金（含天保和森林管护补助）</t>
  </si>
  <si>
    <t>农业综合开发补助资金</t>
  </si>
  <si>
    <t>农村综合改革转移支付</t>
  </si>
  <si>
    <t>新增建设用地土地有偿使用费安排的高标准基本农田建设补助资金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</si>
  <si>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</si>
  <si>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</si>
  <si>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</si>
  <si>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</si>
  <si>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</si>
  <si>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
资金（省级统筹部分）</t>
  </si>
  <si>
    <t>农业资源及生态保护补助资金
（含草奖补助）</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</si>
  <si>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</si>
  <si>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</si>
  <si>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</si>
  <si>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</si>
  <si>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</si>
  <si>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</si>
  <si>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</si>
  <si>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二</t>
  </si>
  <si>
    <t>自治区财政资金小计</t>
  </si>
  <si>
    <t>自治区财政专项少数民族发展资金（兴边富民）</t>
  </si>
  <si>
    <t>林业改革发展资金（含林业产业及防沙治沙）</t>
  </si>
  <si>
    <t>林业产业和木本油料生产扶持资金</t>
  </si>
  <si>
    <t>土地整治和高标准农田建设（含土地跨省交易收益）</t>
  </si>
  <si>
    <t>自治区生态补偿脱贫岗位补助资金</t>
  </si>
  <si>
    <t>农牧民技能培训补助经费</t>
  </si>
  <si>
    <t>应用技术研究与开发（支持脱贫攻坚）</t>
  </si>
  <si>
    <t>其他农业生产发展</t>
  </si>
  <si>
    <t>旅游发展资金</t>
  </si>
  <si>
    <t>彩票公益金支持扶贫资金</t>
  </si>
  <si>
    <t>其他涉农资金（成效考核奖励资金）</t>
  </si>
  <si>
    <t>三</t>
  </si>
  <si>
    <t>地（市）级资金小计</t>
  </si>
  <si>
    <t>农牧业专项资金</t>
  </si>
  <si>
    <t>林业发展资金</t>
  </si>
  <si>
    <t>水利发展资金</t>
  </si>
  <si>
    <t>技能及就业培训资金</t>
  </si>
  <si>
    <t>农业科技发展资金</t>
  </si>
  <si>
    <t>其他涉农资金（盘活资金）</t>
  </si>
  <si>
    <t>援藏资金</t>
  </si>
  <si>
    <t>市本级其他涉农资金</t>
  </si>
  <si>
    <t>四</t>
  </si>
  <si>
    <t>县（区）级资金小计</t>
  </si>
  <si>
    <t>五</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</si>
  <si>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</si>
  <si>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</si>
  <si>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</si>
  <si>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</si>
  <si>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</si>
  <si>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</si>
  <si>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</si>
  <si>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</si>
  <si>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</si>
  <si>
    <t>附件3：</t>
  </si>
  <si>
    <r>
      <rPr>
        <b/>
        <sz val="20"/>
        <rFont val="宋体"/>
        <charset val="134"/>
      </rPr>
      <t>西藏自治区</t>
    </r>
    <r>
      <rPr>
        <b/>
        <u/>
        <sz val="20"/>
        <rFont val="宋体"/>
        <charset val="134"/>
      </rPr>
      <t>林芝</t>
    </r>
    <r>
      <rPr>
        <b/>
        <sz val="20"/>
        <rFont val="宋体"/>
        <charset val="134"/>
      </rPr>
      <t>市</t>
    </r>
    <r>
      <rPr>
        <b/>
        <u/>
        <sz val="20"/>
        <rFont val="宋体"/>
        <charset val="134"/>
      </rPr>
      <t>察隅县</t>
    </r>
    <r>
      <rPr>
        <b/>
        <sz val="20"/>
        <rFont val="宋体"/>
        <charset val="134"/>
      </rPr>
      <t>2019年贫困县脱贫攻坚整合资金项目投资计划明细表</t>
    </r>
  </si>
  <si>
    <t xml:space="preserve">时间：2019年8月8日                                  金额单位：万元                                                                                                                                                                                                                </t>
  </si>
  <si>
    <t>县（区)、乡（镇）名称</t>
  </si>
  <si>
    <t>项目名称</t>
  </si>
  <si>
    <t>建设地点</t>
  </si>
  <si>
    <t>项目建设内容</t>
  </si>
  <si>
    <t>项目主管部门</t>
  </si>
  <si>
    <t>项目责任人</t>
  </si>
  <si>
    <t>项目期限（月）</t>
  </si>
  <si>
    <t>资金来源及金额</t>
  </si>
  <si>
    <t>投资计划(万元)</t>
  </si>
  <si>
    <t>项目预计年均实现收益（万元）</t>
  </si>
  <si>
    <r>
      <rPr>
        <b/>
        <sz val="10"/>
        <rFont val="宋体"/>
        <charset val="134"/>
      </rPr>
      <t>项目受益群众户</t>
    </r>
    <r>
      <rPr>
        <sz val="10"/>
        <rFont val="宋体"/>
        <charset val="134"/>
      </rPr>
      <t>(户)</t>
    </r>
  </si>
  <si>
    <r>
      <rPr>
        <b/>
        <sz val="10"/>
        <rFont val="宋体"/>
        <charset val="134"/>
      </rPr>
      <t>项目受益总人口</t>
    </r>
    <r>
      <rPr>
        <sz val="10"/>
        <rFont val="宋体"/>
        <charset val="134"/>
      </rPr>
      <t>(人)</t>
    </r>
  </si>
  <si>
    <t>其中</t>
  </si>
  <si>
    <t>备注（还款主体）</t>
  </si>
  <si>
    <t>计划开工年月</t>
  </si>
  <si>
    <t>计划竣工年月</t>
  </si>
  <si>
    <t>资金来源名称</t>
  </si>
  <si>
    <t>金额 (万元)</t>
  </si>
  <si>
    <t>总投资</t>
  </si>
  <si>
    <t>中央财政资金</t>
  </si>
  <si>
    <t>自治区财政资金</t>
  </si>
  <si>
    <t>地（市）级资金</t>
  </si>
  <si>
    <t xml:space="preserve">县本级资金  </t>
  </si>
  <si>
    <t>银行贷款</t>
  </si>
  <si>
    <t xml:space="preserve">项目单位自筹   </t>
  </si>
  <si>
    <t>受益贫困户数</t>
  </si>
  <si>
    <t>受益贫困人口数</t>
  </si>
  <si>
    <t>其中：脱贫贫困人数</t>
  </si>
  <si>
    <t>行次</t>
  </si>
  <si>
    <t>合 计</t>
  </si>
  <si>
    <t>一、生产发展（含产业项目）类</t>
  </si>
  <si>
    <t>察隅县</t>
  </si>
  <si>
    <t>察隅县古拉乡特色经济林果种植建设项目</t>
  </si>
  <si>
    <t>古拉乡</t>
  </si>
  <si>
    <t>古拉乡采购及种植突尼斯软籽石榴45703株、管护费等附属设施</t>
  </si>
  <si>
    <t>林草局</t>
  </si>
  <si>
    <t>苟双全</t>
  </si>
  <si>
    <t>2019年脱贫攻坚生产发展调剂资金</t>
  </si>
  <si>
    <t>项目总投资943.67万元，2019年安排30%项目款</t>
  </si>
  <si>
    <t>察隅县本土生态农产品加工项目</t>
  </si>
  <si>
    <t>上察隅镇迟巴村</t>
  </si>
  <si>
    <t>建立鸡爪谷谷粉生产线、花生线生产线等附属设施</t>
  </si>
  <si>
    <t>产业办</t>
  </si>
  <si>
    <t>拉巴次仁</t>
  </si>
  <si>
    <t>项目总投资250万元，2019年安排40%项目款</t>
  </si>
  <si>
    <t>下察隅镇有机肥加工厂建设项目</t>
  </si>
  <si>
    <t>下察隅镇拉丁村</t>
  </si>
  <si>
    <t>在下察隅镇修建加工车间及购置加工设备等附属设施</t>
  </si>
  <si>
    <t>项目总投资150万元，2019年安排40%项目款</t>
  </si>
  <si>
    <t>察隅县学尼村现代设施农业项目</t>
  </si>
  <si>
    <t>竹瓦根镇学尼村</t>
  </si>
  <si>
    <r>
      <rPr>
        <sz val="11"/>
        <rFont val="仿宋_GB2312"/>
        <charset val="134"/>
      </rPr>
      <t>占地面积9098</t>
    </r>
    <r>
      <rPr>
        <sz val="11"/>
        <rFont val="宋体"/>
        <charset val="134"/>
      </rPr>
      <t>㎡</t>
    </r>
    <r>
      <rPr>
        <sz val="11"/>
        <rFont val="仿宋_GB2312"/>
        <charset val="134"/>
      </rPr>
      <t>，修建三座连栋温室、两座日光温室、蓄水池、门卫室及接待室等附属设施</t>
    </r>
  </si>
  <si>
    <t>项目总投资750万元，2019年安排30%项目款</t>
  </si>
  <si>
    <t>脱贫攻坚支持易地扶贫搬迁融资调整资金、2020年统筹整合资金</t>
  </si>
  <si>
    <t>察隅县扶贫茶叶种植项目</t>
  </si>
  <si>
    <t>上察隅镇、下察隅镇</t>
  </si>
  <si>
    <t>在上察隅镇、下察隅镇种植茶叶331亩及附属设施</t>
  </si>
  <si>
    <t>项目总投资687.49万元，2019年安排70%项目款</t>
  </si>
  <si>
    <t>察隅县孵化基地建设项目</t>
  </si>
  <si>
    <t>县城</t>
  </si>
  <si>
    <t>打造察隅县孵化基地，购置货架、办公设备等设施</t>
  </si>
  <si>
    <t>人社局</t>
  </si>
  <si>
    <t>强巴玉珍</t>
  </si>
  <si>
    <t>长期</t>
  </si>
  <si>
    <t>项目总投资50万元，2019年安排100%项目款</t>
  </si>
  <si>
    <t>二、农村基础设施类</t>
  </si>
  <si>
    <t>察隅县上察隅镇土地综合治理项目</t>
  </si>
  <si>
    <t>上察隅镇仕中等村</t>
  </si>
  <si>
    <t>为上察隅镇仕中等村平整水田、旱地2500余亩，修建附属设施</t>
  </si>
  <si>
    <t>上察隅镇</t>
  </si>
  <si>
    <t>苏宇</t>
  </si>
  <si>
    <t>成效考核奖励资金</t>
  </si>
  <si>
    <t>项目总投资370万元，2019年安排100%项目款</t>
  </si>
  <si>
    <t>脱贫攻坚支持易地扶贫搬迁融资调整资金、2020年统筹整合资金（含县级配套资金941.54万元）</t>
  </si>
  <si>
    <t>察隅县古拉乡觉布如村人居环境综合整治项目</t>
  </si>
  <si>
    <t>觉布如村</t>
  </si>
  <si>
    <t>4㎡厕所17个：建筑装饰工程68m2，安装工程68m2；6㎡厕所42个：建筑装饰工程252m2，安装工程252m2；厕所改造1个：建筑装饰工程11.09m2，安装工程11.09m2；</t>
  </si>
  <si>
    <t>扶贫办</t>
  </si>
  <si>
    <t>赵文超</t>
  </si>
  <si>
    <t>项目总投资900万元，2019年安排70%项目款</t>
  </si>
  <si>
    <t>下察隅镇昂美组道路工程</t>
  </si>
  <si>
    <t>下察隅镇昂美组</t>
  </si>
  <si>
    <t>计划将建设长6.5千米，宽6米的硬化道路</t>
  </si>
  <si>
    <t>交通局</t>
  </si>
  <si>
    <t>次旺</t>
  </si>
  <si>
    <t>项目总投资1980万元，2019年安排40%项目款</t>
  </si>
  <si>
    <t>察隅县2019年农村饮水安全巩固提升工程</t>
  </si>
  <si>
    <t>古拉乡：南学村、沙堆村；竹瓦根镇：知美村、扎拉村、巴嘎村、嘎巴村、空档村、目若村。曲瓦村；察瓦龙乡：扎恩村；上察隅镇：西巴村；下察隅镇：日玛村、新村、松古村、夏尼村、京都村；</t>
  </si>
  <si>
    <t>涉及5个乡镇，共有20个工程点，改扩建取水20处，蓄水池20座和相关配套管道及背水台等。</t>
  </si>
  <si>
    <t>水利局</t>
  </si>
  <si>
    <t>杨克让</t>
  </si>
  <si>
    <t>项目总投资695.48万元，2019年安排40%项目款</t>
  </si>
  <si>
    <t>察隅县上察隅镇农机具购置项目</t>
  </si>
  <si>
    <t>18个行政村</t>
  </si>
  <si>
    <t>以村集体、双联户或贫困户为单位，采购微耕机、收割机、脱粒机等农机具</t>
  </si>
  <si>
    <t>2019年安排100%项目款</t>
  </si>
  <si>
    <t>察隅县竹瓦根镇农机具购置项目</t>
  </si>
  <si>
    <t>14个行政村</t>
  </si>
  <si>
    <t>竹瓦根镇</t>
  </si>
  <si>
    <t>罗琼</t>
  </si>
  <si>
    <t>察隅县察瓦龙乡农机具购置项目</t>
  </si>
  <si>
    <t>26个行政村</t>
  </si>
  <si>
    <t>察瓦龙乡</t>
  </si>
  <si>
    <t>吴明军</t>
  </si>
  <si>
    <t>察隅县古拉乡农机具购置项目</t>
  </si>
  <si>
    <t>12个行政村</t>
  </si>
  <si>
    <t>陆巧巧</t>
  </si>
  <si>
    <t>察隅县古玉乡农机具购置项目</t>
  </si>
  <si>
    <t>6个行政村</t>
  </si>
  <si>
    <t>古玉乡</t>
  </si>
  <si>
    <t>白日龙</t>
  </si>
  <si>
    <t>下察隅镇自更村农田灌溉水渠建设项目</t>
  </si>
  <si>
    <t>自更村</t>
  </si>
  <si>
    <t>新建约2千米灌溉水渠及相关附属设施</t>
  </si>
  <si>
    <t>古拉乡俄玉过境路段硬化建设项目</t>
  </si>
  <si>
    <t>俄玉村</t>
  </si>
  <si>
    <t>路基土石方工程1项，新建巷道工程915.19㎡，排水沟228.8m，2.5m高挡土墙209m等</t>
  </si>
  <si>
    <t>古拉乡南雪过境路段硬化建设项目</t>
  </si>
  <si>
    <t>南雪村</t>
  </si>
  <si>
    <t>路基土石方工程1项，新建巷道工程602.63㎡，排水沟150.66m，浆砌石块挡土墙111.6m等</t>
  </si>
  <si>
    <t>察隅县古拉乡日托村、沙堆村人畜分离项目</t>
  </si>
  <si>
    <t>古拉乡日托村、沙堆村</t>
  </si>
  <si>
    <t>旧棚圈拆除，实施人畜分离等附属设施。</t>
  </si>
  <si>
    <t>察瓦龙乡康然等村机耕道建设项目</t>
  </si>
  <si>
    <t>察瓦龙乡康然、前中瓦等村</t>
  </si>
  <si>
    <t>新建机耕道14847.01平方米、管涵35米等附属设施</t>
  </si>
  <si>
    <t>关龙村二期入户道路</t>
  </si>
  <si>
    <t>古拉乡关龙村</t>
  </si>
  <si>
    <r>
      <rPr>
        <sz val="11"/>
        <rFont val="仿宋_GB2312"/>
        <charset val="134"/>
      </rPr>
      <t>硬化2.5米宽道路7067.53</t>
    </r>
    <r>
      <rPr>
        <sz val="11"/>
        <rFont val="仿宋_GB2312"/>
        <charset val="134"/>
      </rPr>
      <t>㎡</t>
    </r>
    <r>
      <rPr>
        <sz val="11"/>
        <rFont val="仿宋_GB2312"/>
        <charset val="134"/>
      </rPr>
      <t>，1.5米宽道路硬化73.1</t>
    </r>
    <r>
      <rPr>
        <sz val="11"/>
        <rFont val="仿宋_GB2312"/>
        <charset val="134"/>
      </rPr>
      <t>㎡</t>
    </r>
    <r>
      <rPr>
        <sz val="11"/>
        <rFont val="仿宋_GB2312"/>
        <charset val="134"/>
      </rPr>
      <t>。</t>
    </r>
  </si>
  <si>
    <t>察隅县易地扶贫集中安置点温室配套建设项目</t>
  </si>
  <si>
    <t>下察隅镇格巴村、卡地村等村</t>
  </si>
  <si>
    <t>为易地扶贫集中安置点修建温室28栋及附属设施</t>
  </si>
  <si>
    <t>农业农村局</t>
  </si>
  <si>
    <t>项目总投资143.46万元，2019年安排70%项目款</t>
  </si>
  <si>
    <t>察隅县察瓦龙乡康然村等村组道路建设项目</t>
  </si>
  <si>
    <t>察瓦龙乡康然等村</t>
  </si>
  <si>
    <t>修建村组道路10余公里、挡土墙及涵洞等工程</t>
  </si>
  <si>
    <t>项目总投资1176.02万元，2019年安排70%项目款</t>
  </si>
  <si>
    <t>2019年第二批脱贫攻坚统筹整合资金</t>
  </si>
  <si>
    <t>2019年县级脱贫攻坚成效奖励资金</t>
  </si>
  <si>
    <t>察隅县竹瓦根镇桑久等村土地综合治理项目</t>
  </si>
  <si>
    <t>竹瓦根镇桑久等村</t>
  </si>
  <si>
    <t>土地平整3000余亩及修建附属设施</t>
  </si>
  <si>
    <t>2019年小型基础设施资金1400万元</t>
  </si>
  <si>
    <t>察隅县上察隅镇仕中桥新建工程</t>
  </si>
  <si>
    <t>上察隅镇仕中村</t>
  </si>
  <si>
    <t>新建132米桥梁一座</t>
  </si>
  <si>
    <t>项目总投资2800万元，2019年安排40%项目款</t>
  </si>
  <si>
    <t>下察隅镇嘎腰村生产道路及桥梁建设项目</t>
  </si>
  <si>
    <t>下察隅镇嘎腰村</t>
  </si>
  <si>
    <t>建设长11米，宽4米水泥桥梁一座，道路硬化285米等</t>
  </si>
  <si>
    <t>下察隅镇</t>
  </si>
  <si>
    <t>赵文斌</t>
  </si>
  <si>
    <t>脱贫攻坚支持易地扶贫搬迁融资调整资金</t>
  </si>
  <si>
    <t>县级脱贫攻坚成效奖励资金</t>
  </si>
  <si>
    <t>古拉乡觉布如村人畜分离项目</t>
  </si>
  <si>
    <t>古拉乡觉布如村</t>
  </si>
  <si>
    <t>旧棚圈拆除，实施人畜分离工程。</t>
  </si>
  <si>
    <t>上察隅镇目宗等村入户水管、温室修建等项目</t>
  </si>
  <si>
    <t>上察隅镇各行政村</t>
  </si>
  <si>
    <t>修建入户水管，购置pe25管等附属设施</t>
  </si>
  <si>
    <t>罗马村农田灌溉水渠等项目</t>
  </si>
  <si>
    <t>古玉乡罗马村</t>
  </si>
  <si>
    <t>建设沉砂池、铺设250管道等附属设施</t>
  </si>
  <si>
    <t>竹瓦根镇嘎达、知美等村温室、沉砂池建设等项目</t>
  </si>
  <si>
    <t>竹瓦根镇嘎达村、知美村等村</t>
  </si>
  <si>
    <t>为嘎达等村新建和维修多座蓄水池、铺设引水管道3000余米；为知美、曲瓦等村新建钢架结构温室多座</t>
  </si>
  <si>
    <t>三、生态保护和建设类</t>
  </si>
  <si>
    <t>生态岗位补助</t>
  </si>
  <si>
    <t>补助对象</t>
  </si>
  <si>
    <t>2019年上半年共计发放岗位数5182人，其中自治区级生态岗位4587人，每年补助资金3500万，发放林芝市级生态岗位595人，每年补助资金3500元，下半年发放人员数量，实际发放为准。</t>
  </si>
  <si>
    <t>环保局</t>
  </si>
  <si>
    <t>边巴顿珠</t>
  </si>
  <si>
    <t>2019年</t>
  </si>
  <si>
    <t>2019年自治区生态补偿脱贫岗位补助资金、农业资源及生态保护补助(生态补偿脱贫岗位补助)、2019年生态补偿脱贫岗位补助资金（市级提标）、县级盘活（含结转）资金</t>
  </si>
  <si>
    <t>0.35万元/人</t>
  </si>
  <si>
    <t>四、BJ小康村类</t>
  </si>
  <si>
    <t>BJ小康村建设</t>
  </si>
  <si>
    <t>58个BJ小康村</t>
  </si>
  <si>
    <t>用于察隅县58个BJ小康村安居设施建设、产业发展建设、生态环境建设、公共服务建设等项目</t>
  </si>
  <si>
    <t>发改委</t>
  </si>
  <si>
    <t>扎西顿珠</t>
  </si>
  <si>
    <t xml:space="preserve">
中央扶贫少数民族发展（含兴边富民）资金（提前告知）</t>
  </si>
  <si>
    <t>察隅县沟道疏浚工程（麻那弄巴山洪沟治理工程）</t>
  </si>
  <si>
    <t>竹瓦根镇嘎巴村</t>
  </si>
  <si>
    <r>
      <rPr>
        <sz val="11"/>
        <rFont val="仿宋_GB2312"/>
        <charset val="134"/>
      </rPr>
      <t>综合治理河长1㎞，河道疏浚4000m</t>
    </r>
    <r>
      <rPr>
        <sz val="11"/>
        <rFont val="宋体"/>
        <charset val="134"/>
      </rPr>
      <t>³</t>
    </r>
    <r>
      <rPr>
        <sz val="11"/>
        <rFont val="仿宋_GB2312"/>
        <charset val="134"/>
      </rPr>
      <t>，新建护岸总长2.02㎞</t>
    </r>
  </si>
  <si>
    <t>自治区扶贫少数民族发展（含兴边富民）资金（提前告知）200万元</t>
  </si>
  <si>
    <t>脱贫攻坚支持易地扶贫搬迁融资调整资金4298万元</t>
  </si>
  <si>
    <t>五、县级配套类</t>
  </si>
  <si>
    <t>察隅县竹瓦根镇龙古村灌溉水渠改建工程</t>
  </si>
  <si>
    <t>竹瓦根镇龙古村</t>
  </si>
  <si>
    <t>新建水渠3.5公里、沉砂池等设施</t>
  </si>
  <si>
    <t>察隅县2019年县级财政专项扶贫资金</t>
  </si>
  <si>
    <t>汇总</t>
  </si>
  <si>
    <t>附件4：</t>
  </si>
  <si>
    <t xml:space="preserve">  2019年贫困县涉农资金整合工作示范县统计表</t>
  </si>
  <si>
    <r>
      <rPr>
        <sz val="11"/>
        <color rgb="FF333333"/>
        <rFont val="宋体"/>
        <charset val="134"/>
      </rPr>
      <t>填报地（市）：</t>
    </r>
    <r>
      <rPr>
        <u/>
        <sz val="11"/>
        <color indexed="63"/>
        <rFont val="宋体"/>
        <charset val="134"/>
      </rPr>
      <t>察隅县人民政府</t>
    </r>
  </si>
  <si>
    <t>填报时间：2019年8月8日</t>
  </si>
  <si>
    <t>示范县名</t>
  </si>
  <si>
    <t>基本情况</t>
  </si>
  <si>
    <t>贫困县涉农资金整合情况</t>
  </si>
  <si>
    <t>农村人口数（人）</t>
  </si>
  <si>
    <t>建档立卡贫困人口数（人）</t>
  </si>
  <si>
    <t>贫困村数</t>
  </si>
  <si>
    <t>贫困发生率（%）</t>
  </si>
  <si>
    <t>贫困县类别</t>
  </si>
  <si>
    <t>计划脱贫时间（年）</t>
  </si>
  <si>
    <t>出台本年度整合实施方案时间（年）</t>
  </si>
  <si>
    <t>出台资金管理办法时间（年）</t>
  </si>
  <si>
    <t>2018年中央和自治区财政资金规模</t>
  </si>
  <si>
    <t>2019年整合范围资金总规模（万元）</t>
  </si>
  <si>
    <t>2019年计划整合资金规模（万元）</t>
  </si>
  <si>
    <t>2019年已整合规模（万元）</t>
  </si>
  <si>
    <t>合计</t>
  </si>
  <si>
    <t>中央</t>
  </si>
  <si>
    <t>省级</t>
  </si>
  <si>
    <t>地市级</t>
  </si>
  <si>
    <t>县级</t>
  </si>
  <si>
    <t>①</t>
  </si>
</sst>
</file>

<file path=xl/styles.xml><?xml version="1.0" encoding="utf-8"?>
<styleSheet xmlns="http://schemas.openxmlformats.org/spreadsheetml/2006/main">
  <numFmts count="23">
    <numFmt numFmtId="43" formatCode="_ * #,##0.00_ ;_ * \-#,##0.00_ ;_ * &quot;-&quot;??_ ;_ @_ "/>
    <numFmt numFmtId="42" formatCode="_ &quot;￥&quot;* #,##0_ ;_ &quot;￥&quot;* \-#,##0_ ;_ &quot;￥&quot;* &quot;-&quot;_ ;_ @_ "/>
    <numFmt numFmtId="176" formatCode="#\ ??/??"/>
    <numFmt numFmtId="44" formatCode="_ &quot;￥&quot;* #,##0.00_ ;_ &quot;￥&quot;* \-#,##0.00_ ;_ &quot;￥&quot;* &quot;-&quot;??_ ;_ @_ "/>
    <numFmt numFmtId="41" formatCode="_ * #,##0_ ;_ * \-#,##0_ ;_ * &quot;-&quot;_ ;_ @_ "/>
    <numFmt numFmtId="177" formatCode="#,##0.0_);\(#,##0.0\)"/>
    <numFmt numFmtId="178" formatCode="\$#,##0;\(\$#,##0\)"/>
    <numFmt numFmtId="179" formatCode="_-* #,##0.00_-;\-* #,##0.00_-;_-* &quot;-&quot;??_-;_-@_-"/>
    <numFmt numFmtId="180" formatCode="yy\.mm\.dd"/>
    <numFmt numFmtId="181" formatCode="0.0_);[Red]\(0.0\)"/>
    <numFmt numFmtId="182" formatCode="&quot;$&quot;#,##0.00_);[Red]\(&quot;$&quot;#,##0.00\)"/>
    <numFmt numFmtId="183" formatCode="\$#,##0.00;\(\$#,##0.00\)"/>
    <numFmt numFmtId="184" formatCode="&quot;$&quot;#,##0_);[Red]\(&quot;$&quot;#,##0\)"/>
    <numFmt numFmtId="185" formatCode="_-&quot;$&quot;\ * #,##0_-;_-&quot;$&quot;\ * #,##0\-;_-&quot;$&quot;\ * &quot;-&quot;_-;_-@_-"/>
    <numFmt numFmtId="186" formatCode="0_ "/>
    <numFmt numFmtId="187" formatCode="0.00_);[Red]\(0.00\)"/>
    <numFmt numFmtId="188" formatCode="_-* #,##0_-;\-* #,##0_-;_-* &quot;-&quot;_-;_-@_-"/>
    <numFmt numFmtId="189" formatCode="&quot;$&quot;\ #,##0_-;[Red]&quot;$&quot;\ #,##0\-"/>
    <numFmt numFmtId="190" formatCode="_(&quot;$&quot;* #,##0.00_);_(&quot;$&quot;* \(#,##0.00\);_(&quot;$&quot;* &quot;-&quot;??_);_(@_)"/>
    <numFmt numFmtId="191" formatCode="&quot;$&quot;\ #,##0.00_-;[Red]&quot;$&quot;\ #,##0.00\-"/>
    <numFmt numFmtId="192" formatCode="_-&quot;$&quot;\ * #,##0.00_-;_-&quot;$&quot;\ * #,##0.00\-;_-&quot;$&quot;\ * &quot;-&quot;??_-;_-@_-"/>
    <numFmt numFmtId="193" formatCode="#,##0;\(#,##0\)"/>
    <numFmt numFmtId="194" formatCode="_(&quot;$&quot;* #,##0_);_(&quot;$&quot;* \(#,##0\);_(&quot;$&quot;* &quot;-&quot;_);_(@_)"/>
  </numFmts>
  <fonts count="119">
    <font>
      <sz val="11"/>
      <color indexed="8"/>
      <name val="宋体"/>
      <charset val="134"/>
    </font>
    <font>
      <sz val="11"/>
      <color indexed="63"/>
      <name val="宋体"/>
      <charset val="134"/>
    </font>
    <font>
      <b/>
      <sz val="18"/>
      <color indexed="63"/>
      <name val="华文中宋"/>
      <charset val="134"/>
    </font>
    <font>
      <sz val="11"/>
      <color rgb="FF333333"/>
      <name val="宋体"/>
      <charset val="134"/>
    </font>
    <font>
      <sz val="10"/>
      <color indexed="63"/>
      <name val="楷体"/>
      <charset val="134"/>
    </font>
    <font>
      <sz val="11"/>
      <color rgb="FF000000"/>
      <name val="Calibri"/>
      <charset val="134"/>
    </font>
    <font>
      <sz val="11"/>
      <name val="宋体"/>
      <charset val="134"/>
    </font>
    <font>
      <b/>
      <sz val="11"/>
      <name val="仿宋_GB2312"/>
      <charset val="134"/>
    </font>
    <font>
      <sz val="11"/>
      <name val="仿宋_GB2312"/>
      <charset val="134"/>
    </font>
    <font>
      <b/>
      <sz val="11"/>
      <name val="宋体"/>
      <charset val="134"/>
    </font>
    <font>
      <b/>
      <sz val="11"/>
      <color indexed="8"/>
      <name val="宋体"/>
      <charset val="134"/>
    </font>
    <font>
      <sz val="12"/>
      <name val="仿宋"/>
      <charset val="134"/>
    </font>
    <font>
      <b/>
      <sz val="20"/>
      <name val="宋体"/>
      <charset val="134"/>
    </font>
    <font>
      <b/>
      <sz val="10"/>
      <name val="宋体"/>
      <charset val="134"/>
    </font>
    <font>
      <b/>
      <sz val="10"/>
      <name val="仿宋_GB2312"/>
      <charset val="134"/>
    </font>
    <font>
      <sz val="10"/>
      <name val="仿宋_GB2312"/>
      <charset val="134"/>
    </font>
    <font>
      <b/>
      <sz val="10"/>
      <color indexed="8"/>
      <name val="仿宋_GB2312"/>
      <charset val="134"/>
    </font>
    <font>
      <b/>
      <sz val="10"/>
      <name val="宋体"/>
      <charset val="134"/>
      <scheme val="minor"/>
    </font>
    <font>
      <sz val="11"/>
      <name val="宋体"/>
      <charset val="134"/>
      <scheme val="minor"/>
    </font>
    <font>
      <sz val="11"/>
      <color indexed="8"/>
      <name val="宋体"/>
      <charset val="134"/>
      <scheme val="minor"/>
    </font>
    <font>
      <b/>
      <sz val="11"/>
      <name val="宋体"/>
      <charset val="134"/>
      <scheme val="minor"/>
    </font>
    <font>
      <sz val="11"/>
      <color theme="1"/>
      <name val="宋体"/>
      <charset val="134"/>
      <scheme val="minor"/>
    </font>
    <font>
      <sz val="10"/>
      <color indexed="63"/>
      <name val="宋体"/>
      <charset val="134"/>
    </font>
    <font>
      <b/>
      <sz val="12"/>
      <color indexed="8"/>
      <name val="方正小标宋简体"/>
      <charset val="134"/>
    </font>
    <font>
      <b/>
      <sz val="11"/>
      <color indexed="63"/>
      <name val="宋体"/>
      <charset val="134"/>
    </font>
    <font>
      <sz val="10"/>
      <color indexed="8"/>
      <name val="仿宋"/>
      <charset val="134"/>
    </font>
    <font>
      <sz val="12"/>
      <color indexed="63"/>
      <name val="仿宋"/>
      <charset val="134"/>
    </font>
    <font>
      <b/>
      <sz val="16"/>
      <color rgb="FF000000"/>
      <name val="方正小标宋简体"/>
      <charset val="134"/>
    </font>
    <font>
      <b/>
      <sz val="16"/>
      <color indexed="8"/>
      <name val="方正小标宋简体"/>
      <charset val="134"/>
    </font>
    <font>
      <sz val="12"/>
      <color rgb="FF000000"/>
      <name val="仿宋"/>
      <charset val="134"/>
    </font>
    <font>
      <sz val="12"/>
      <color indexed="8"/>
      <name val="仿宋"/>
      <charset val="134"/>
    </font>
    <font>
      <sz val="11"/>
      <color indexed="8"/>
      <name val="方正小标宋简体"/>
      <charset val="134"/>
    </font>
    <font>
      <sz val="11"/>
      <color indexed="8"/>
      <name val="仿宋"/>
      <charset val="134"/>
    </font>
    <font>
      <sz val="10"/>
      <color indexed="8"/>
      <name val="仿宋_GB2312"/>
      <charset val="134"/>
    </font>
    <font>
      <sz val="10"/>
      <color rgb="FFFF0000"/>
      <name val="仿宋_GB2312"/>
      <charset val="134"/>
    </font>
    <font>
      <sz val="10"/>
      <color indexed="8"/>
      <name val="宋体"/>
      <charset val="134"/>
    </font>
    <font>
      <b/>
      <sz val="10"/>
      <color indexed="8"/>
      <name val="宋体"/>
      <charset val="134"/>
    </font>
    <font>
      <sz val="10"/>
      <color rgb="FFFF0000"/>
      <name val="宋体"/>
      <charset val="134"/>
    </font>
    <font>
      <sz val="12"/>
      <name val="宋体"/>
      <charset val="134"/>
    </font>
    <font>
      <b/>
      <sz val="13"/>
      <color indexed="62"/>
      <name val="宋体"/>
      <charset val="134"/>
    </font>
    <font>
      <b/>
      <sz val="13"/>
      <color theme="3"/>
      <name val="宋体"/>
      <charset val="134"/>
      <scheme val="minor"/>
    </font>
    <font>
      <b/>
      <sz val="10"/>
      <name val="Tms Rmn"/>
      <charset val="134"/>
    </font>
    <font>
      <sz val="8"/>
      <name val="Times New Roman"/>
      <charset val="134"/>
    </font>
    <font>
      <b/>
      <sz val="11"/>
      <color rgb="FFFA7D00"/>
      <name val="宋体"/>
      <charset val="134"/>
      <scheme val="minor"/>
    </font>
    <font>
      <sz val="12"/>
      <color indexed="9"/>
      <name val="宋体"/>
      <charset val="134"/>
    </font>
    <font>
      <sz val="11"/>
      <color indexed="62"/>
      <name val="宋体"/>
      <charset val="134"/>
    </font>
    <font>
      <sz val="12"/>
      <color indexed="17"/>
      <name val="宋体"/>
      <charset val="134"/>
    </font>
    <font>
      <sz val="11"/>
      <color indexed="9"/>
      <name val="宋体"/>
      <charset val="134"/>
    </font>
    <font>
      <sz val="11"/>
      <color rgb="FF3F3F76"/>
      <name val="宋体"/>
      <charset val="0"/>
      <scheme val="minor"/>
    </font>
    <font>
      <sz val="11"/>
      <color theme="0"/>
      <name val="宋体"/>
      <charset val="134"/>
      <scheme val="minor"/>
    </font>
    <font>
      <b/>
      <sz val="11"/>
      <color indexed="62"/>
      <name val="宋体"/>
      <charset val="134"/>
    </font>
    <font>
      <sz val="10"/>
      <name val="Arial"/>
      <charset val="134"/>
    </font>
    <font>
      <sz val="11"/>
      <color theme="0"/>
      <name val="宋体"/>
      <charset val="0"/>
      <scheme val="minor"/>
    </font>
    <font>
      <sz val="12"/>
      <name val="Times New Roman"/>
      <charset val="134"/>
    </font>
    <font>
      <b/>
      <sz val="11"/>
      <color rgb="FFFA7D00"/>
      <name val="宋体"/>
      <charset val="0"/>
      <scheme val="minor"/>
    </font>
    <font>
      <sz val="11"/>
      <color rgb="FF9C0006"/>
      <name val="宋体"/>
      <charset val="0"/>
      <scheme val="minor"/>
    </font>
    <font>
      <sz val="11"/>
      <color theme="1"/>
      <name val="宋体"/>
      <charset val="0"/>
      <scheme val="minor"/>
    </font>
    <font>
      <sz val="11"/>
      <color indexed="17"/>
      <name val="宋体"/>
      <charset val="134"/>
    </font>
    <font>
      <sz val="11"/>
      <color rgb="FF006100"/>
      <name val="宋体"/>
      <charset val="134"/>
      <scheme val="minor"/>
    </font>
    <font>
      <sz val="12"/>
      <color indexed="8"/>
      <name val="宋体"/>
      <charset val="134"/>
    </font>
    <font>
      <b/>
      <sz val="11"/>
      <color indexed="52"/>
      <name val="宋体"/>
      <charset val="134"/>
    </font>
    <font>
      <b/>
      <sz val="11"/>
      <color rgb="FFFFFFFF"/>
      <name val="宋体"/>
      <charset val="0"/>
      <scheme val="minor"/>
    </font>
    <font>
      <b/>
      <sz val="18"/>
      <color theme="3"/>
      <name val="宋体"/>
      <charset val="134"/>
      <scheme val="minor"/>
    </font>
    <font>
      <u/>
      <sz val="11"/>
      <color rgb="FF0000FF"/>
      <name val="宋体"/>
      <charset val="0"/>
      <scheme val="minor"/>
    </font>
    <font>
      <sz val="11"/>
      <color indexed="20"/>
      <name val="宋体"/>
      <charset val="134"/>
    </font>
    <font>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FF0000"/>
      <name val="宋体"/>
      <charset val="134"/>
      <scheme val="minor"/>
    </font>
    <font>
      <sz val="11"/>
      <color rgb="FF9C6500"/>
      <name val="宋体"/>
      <charset val="0"/>
      <scheme val="minor"/>
    </font>
    <font>
      <sz val="10"/>
      <name val="Helv"/>
      <charset val="134"/>
    </font>
    <font>
      <sz val="10"/>
      <name val="Geneva"/>
      <charset val="134"/>
    </font>
    <font>
      <b/>
      <sz val="18"/>
      <color theme="3"/>
      <name val="宋体"/>
      <charset val="134"/>
      <scheme val="major"/>
    </font>
    <font>
      <sz val="10"/>
      <name val="Times New Roman"/>
      <charset val="134"/>
    </font>
    <font>
      <sz val="11"/>
      <color rgb="FF9C0006"/>
      <name val="宋体"/>
      <charset val="134"/>
      <scheme val="minor"/>
    </font>
    <font>
      <sz val="12"/>
      <color indexed="16"/>
      <name val="宋体"/>
      <charset val="134"/>
    </font>
    <font>
      <sz val="8"/>
      <name val="Arial"/>
      <charset val="134"/>
    </font>
    <font>
      <i/>
      <sz val="11"/>
      <color indexed="23"/>
      <name val="宋体"/>
      <charset val="134"/>
    </font>
    <font>
      <b/>
      <sz val="10"/>
      <name val="MS Sans Serif"/>
      <charset val="134"/>
    </font>
    <font>
      <sz val="12"/>
      <color indexed="9"/>
      <name val="Helv"/>
      <charset val="134"/>
    </font>
    <font>
      <b/>
      <sz val="12"/>
      <name val="宋体"/>
      <charset val="134"/>
    </font>
    <font>
      <sz val="11"/>
      <color indexed="10"/>
      <name val="宋体"/>
      <charset val="134"/>
    </font>
    <font>
      <sz val="11"/>
      <color indexed="60"/>
      <name val="宋体"/>
      <charset val="134"/>
    </font>
    <font>
      <sz val="11"/>
      <color theme="1"/>
      <name val="Tahoma"/>
      <charset val="134"/>
    </font>
    <font>
      <b/>
      <sz val="15"/>
      <color indexed="62"/>
      <name val="宋体"/>
      <charset val="134"/>
    </font>
    <font>
      <b/>
      <sz val="12"/>
      <name val="Arial"/>
      <charset val="134"/>
    </font>
    <font>
      <b/>
      <sz val="11"/>
      <color indexed="9"/>
      <name val="宋体"/>
      <charset val="134"/>
    </font>
    <font>
      <b/>
      <sz val="12"/>
      <color indexed="8"/>
      <name val="宋体"/>
      <charset val="134"/>
    </font>
    <font>
      <b/>
      <sz val="18"/>
      <color indexed="62"/>
      <name val="宋体"/>
      <charset val="134"/>
    </font>
    <font>
      <b/>
      <sz val="14"/>
      <name val="楷体"/>
      <charset val="134"/>
    </font>
    <font>
      <sz val="11"/>
      <color indexed="52"/>
      <name val="宋体"/>
      <charset val="134"/>
    </font>
    <font>
      <sz val="7"/>
      <name val="Small Fonts"/>
      <charset val="134"/>
    </font>
    <font>
      <b/>
      <sz val="9"/>
      <name val="Arial"/>
      <charset val="134"/>
    </font>
    <font>
      <sz val="10"/>
      <color indexed="8"/>
      <name val="MS Sans Serif"/>
      <charset val="134"/>
    </font>
    <font>
      <sz val="10"/>
      <name val="楷体"/>
      <charset val="134"/>
    </font>
    <font>
      <sz val="12"/>
      <name val="Helv"/>
      <charset val="134"/>
    </font>
    <font>
      <sz val="10"/>
      <name val="MS Sans Serif"/>
      <charset val="134"/>
    </font>
    <font>
      <i/>
      <sz val="11"/>
      <color rgb="FF7F7F7F"/>
      <name val="宋体"/>
      <charset val="134"/>
      <scheme val="minor"/>
    </font>
    <font>
      <sz val="11"/>
      <color rgb="FF9C6500"/>
      <name val="宋体"/>
      <charset val="134"/>
      <scheme val="minor"/>
    </font>
    <font>
      <sz val="11"/>
      <color rgb="FF000000"/>
      <name val="宋体"/>
      <charset val="134"/>
      <scheme val="minor"/>
    </font>
    <font>
      <sz val="10"/>
      <color rgb="FF000000"/>
      <name val="宋体"/>
      <charset val="134"/>
      <scheme val="minor"/>
    </font>
    <font>
      <b/>
      <sz val="11"/>
      <color rgb="FF3F3F3F"/>
      <name val="宋体"/>
      <charset val="134"/>
      <scheme val="minor"/>
    </font>
    <font>
      <sz val="11"/>
      <color indexed="8"/>
      <name val="Tahoma"/>
      <charset val="134"/>
    </font>
    <font>
      <sz val="12"/>
      <name val="宋体"/>
      <charset val="134"/>
      <scheme val="minor"/>
    </font>
    <font>
      <b/>
      <sz val="10"/>
      <name val="Arial"/>
      <charset val="134"/>
    </font>
    <font>
      <b/>
      <sz val="11"/>
      <color theme="1"/>
      <name val="宋体"/>
      <charset val="134"/>
      <scheme val="minor"/>
    </font>
    <font>
      <b/>
      <sz val="11"/>
      <color theme="0"/>
      <name val="宋体"/>
      <charset val="134"/>
      <scheme val="minor"/>
    </font>
    <font>
      <sz val="11"/>
      <color rgb="FFFA7D00"/>
      <name val="宋体"/>
      <charset val="134"/>
      <scheme val="minor"/>
    </font>
    <font>
      <sz val="11"/>
      <color rgb="FF3F3F76"/>
      <name val="宋体"/>
      <charset val="134"/>
      <scheme val="minor"/>
    </font>
    <font>
      <u/>
      <sz val="11"/>
      <color indexed="63"/>
      <name val="宋体"/>
      <charset val="134"/>
    </font>
    <font>
      <b/>
      <u/>
      <sz val="20"/>
      <name val="宋体"/>
      <charset val="134"/>
    </font>
    <font>
      <sz val="10"/>
      <name val="宋体"/>
      <charset val="134"/>
    </font>
    <font>
      <b/>
      <u/>
      <sz val="16"/>
      <color indexed="8"/>
      <name val="方正小标宋简体"/>
      <charset val="134"/>
    </font>
  </fonts>
  <fills count="90">
    <fill>
      <patternFill patternType="none"/>
    </fill>
    <fill>
      <patternFill patternType="gray125"/>
    </fill>
    <fill>
      <patternFill patternType="solid">
        <fgColor rgb="FFFFFF00"/>
        <bgColor indexed="64"/>
      </patternFill>
    </fill>
    <fill>
      <patternFill patternType="solid">
        <fgColor indexed="46"/>
        <bgColor indexed="64"/>
      </patternFill>
    </fill>
    <fill>
      <patternFill patternType="solid">
        <fgColor theme="6" tint="0.799951170384838"/>
        <bgColor indexed="64"/>
      </patternFill>
    </fill>
    <fill>
      <patternFill patternType="gray0625"/>
    </fill>
    <fill>
      <patternFill patternType="solid">
        <fgColor theme="5" tint="0.799951170384838"/>
        <bgColor indexed="64"/>
      </patternFill>
    </fill>
    <fill>
      <patternFill patternType="solid">
        <fgColor theme="9" tint="0.799920651875362"/>
        <bgColor indexed="64"/>
      </patternFill>
    </fill>
    <fill>
      <patternFill patternType="solid">
        <fgColor theme="4" tint="0.799951170384838"/>
        <bgColor indexed="64"/>
      </patternFill>
    </fill>
    <fill>
      <patternFill patternType="solid">
        <fgColor indexed="31"/>
        <bgColor indexed="64"/>
      </patternFill>
    </fill>
    <fill>
      <patternFill patternType="solid">
        <fgColor rgb="FFF2F2F2"/>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indexed="29"/>
        <bgColor indexed="64"/>
      </patternFill>
    </fill>
    <fill>
      <patternFill patternType="solid">
        <fgColor rgb="FFFFCC99"/>
        <bgColor indexed="64"/>
      </patternFill>
    </fill>
    <fill>
      <patternFill patternType="solid">
        <fgColor theme="4" tint="0.799920651875362"/>
        <bgColor indexed="64"/>
      </patternFill>
    </fill>
    <fill>
      <patternFill patternType="solid">
        <fgColor theme="7" tint="0.799920651875362"/>
        <bgColor indexed="64"/>
      </patternFill>
    </fill>
    <fill>
      <patternFill patternType="solid">
        <fgColor theme="8" tint="0.399945066682943"/>
        <bgColor indexed="64"/>
      </patternFill>
    </fill>
    <fill>
      <patternFill patternType="solid">
        <fgColor theme="9" tint="0.399975585192419"/>
        <bgColor indexed="64"/>
      </patternFill>
    </fill>
    <fill>
      <patternFill patternType="solid">
        <fgColor indexed="44"/>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C6EFCE"/>
        <bgColor indexed="64"/>
      </patternFill>
    </fill>
    <fill>
      <patternFill patternType="solid">
        <fgColor indexed="52"/>
        <bgColor indexed="64"/>
      </patternFill>
    </fill>
    <fill>
      <patternFill patternType="solid">
        <fgColor indexed="26"/>
        <bgColor indexed="64"/>
      </patternFill>
    </fill>
    <fill>
      <patternFill patternType="solid">
        <fgColor theme="7" tint="0.399945066682943"/>
        <bgColor indexed="64"/>
      </patternFill>
    </fill>
    <fill>
      <patternFill patternType="solid">
        <fgColor theme="6" tint="0.799920651875362"/>
        <bgColor indexed="64"/>
      </patternFill>
    </fill>
    <fill>
      <patternFill patternType="solid">
        <fgColor theme="8" tint="0.599993896298105"/>
        <bgColor indexed="64"/>
      </patternFill>
    </fill>
    <fill>
      <patternFill patternType="solid">
        <fgColor indexed="22"/>
        <bgColor indexed="64"/>
      </patternFill>
    </fill>
    <fill>
      <patternFill patternType="solid">
        <fgColor theme="5" tint="0.399945066682943"/>
        <bgColor indexed="64"/>
      </patternFill>
    </fill>
    <fill>
      <patternFill patternType="solid">
        <fgColor theme="9"/>
        <bgColor indexed="64"/>
      </patternFill>
    </fill>
    <fill>
      <patternFill patternType="solid">
        <fgColor indexed="57"/>
        <bgColor indexed="64"/>
      </patternFill>
    </fill>
    <fill>
      <patternFill patternType="solid">
        <fgColor theme="9" tint="0.799981688894314"/>
        <bgColor indexed="64"/>
      </patternFill>
    </fill>
    <fill>
      <patternFill patternType="solid">
        <fgColor theme="6" tint="0.399945066682943"/>
        <bgColor indexed="64"/>
      </patternFill>
    </fill>
    <fill>
      <patternFill patternType="solid">
        <fgColor indexed="49"/>
        <bgColor indexed="64"/>
      </patternFill>
    </fill>
    <fill>
      <patternFill patternType="solid">
        <fgColor theme="5" tint="0.399914548173467"/>
        <bgColor indexed="64"/>
      </patternFill>
    </fill>
    <fill>
      <patternFill patternType="solid">
        <fgColor theme="7" tint="0.799951170384838"/>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20651875362"/>
        <bgColor indexed="64"/>
      </patternFill>
    </fill>
    <fill>
      <patternFill patternType="solid">
        <fgColor theme="9" tint="0.399914548173467"/>
        <bgColor indexed="64"/>
      </patternFill>
    </fill>
    <fill>
      <patternFill patternType="solid">
        <fgColor indexed="4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51170384838"/>
        <bgColor indexed="64"/>
      </patternFill>
    </fill>
    <fill>
      <patternFill patternType="solid">
        <fgColor theme="8" tint="0.7999206518753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indexed="2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45066682943"/>
        <bgColor indexed="64"/>
      </patternFill>
    </fill>
    <fill>
      <patternFill patternType="solid">
        <fgColor indexed="12"/>
        <bgColor indexed="64"/>
      </patternFill>
    </fill>
    <fill>
      <patternFill patternType="solid">
        <fgColor theme="8" tint="0.799951170384838"/>
        <bgColor indexed="64"/>
      </patternFill>
    </fill>
    <fill>
      <patternFill patternType="solid">
        <fgColor theme="6" tint="0.399914548173467"/>
        <bgColor indexed="64"/>
      </patternFill>
    </fill>
    <fill>
      <patternFill patternType="solid">
        <fgColor theme="4" tint="0.399914548173467"/>
        <bgColor indexed="64"/>
      </patternFill>
    </fill>
    <fill>
      <patternFill patternType="solid">
        <fgColor theme="7" tint="0.399914548173467"/>
        <bgColor indexed="64"/>
      </patternFill>
    </fill>
    <fill>
      <patternFill patternType="solid">
        <fgColor indexed="43"/>
        <bgColor indexed="64"/>
      </patternFill>
    </fill>
    <fill>
      <patternFill patternType="solid">
        <fgColor indexed="54"/>
        <bgColor indexed="64"/>
      </patternFill>
    </fill>
    <fill>
      <patternFill patternType="lightUp">
        <fgColor indexed="9"/>
        <bgColor indexed="29"/>
      </patternFill>
    </fill>
    <fill>
      <patternFill patternType="solid">
        <fgColor indexed="51"/>
        <bgColor indexed="64"/>
      </patternFill>
    </fill>
    <fill>
      <patternFill patternType="solid">
        <fgColor theme="4" tint="0.399945066682943"/>
        <bgColor indexed="64"/>
      </patternFill>
    </fill>
    <fill>
      <patternFill patternType="solid">
        <fgColor indexed="25"/>
        <bgColor indexed="64"/>
      </patternFill>
    </fill>
    <fill>
      <patternFill patternType="solid">
        <fgColor indexed="11"/>
        <bgColor indexed="64"/>
      </patternFill>
    </fill>
    <fill>
      <patternFill patternType="solid">
        <fgColor indexed="53"/>
        <bgColor indexed="64"/>
      </patternFill>
    </fill>
    <fill>
      <patternFill patternType="solid">
        <fgColor theme="8" tint="0.399914548173467"/>
        <bgColor indexed="64"/>
      </patternFill>
    </fill>
    <fill>
      <patternFill patternType="solid">
        <fgColor indexed="36"/>
        <bgColor indexed="64"/>
      </patternFill>
    </fill>
    <fill>
      <patternFill patternType="solid">
        <fgColor indexed="15"/>
        <bgColor indexed="64"/>
      </patternFill>
    </fill>
    <fill>
      <patternFill patternType="solid">
        <fgColor indexed="10"/>
        <bgColor indexed="64"/>
      </patternFill>
    </fill>
    <fill>
      <patternFill patternType="solid">
        <fgColor indexed="30"/>
        <bgColor indexed="64"/>
      </patternFill>
    </fill>
    <fill>
      <patternFill patternType="mediumGray">
        <fgColor indexed="22"/>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s>
  <borders count="47">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ck">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auto="1"/>
      </bottom>
      <diagonal/>
    </border>
    <border>
      <left/>
      <right/>
      <top/>
      <bottom style="medium">
        <color theme="4" tint="0.399914548173467"/>
      </bottom>
      <diagonal/>
    </border>
    <border>
      <left/>
      <right/>
      <top/>
      <bottom style="medium">
        <color theme="4" tint="0.399945066682943"/>
      </bottom>
      <diagonal/>
    </border>
    <border>
      <left/>
      <right/>
      <top style="thin">
        <color indexed="49"/>
      </top>
      <bottom style="double">
        <color indexed="49"/>
      </bottom>
      <diagonal/>
    </border>
    <border>
      <left/>
      <right/>
      <top/>
      <bottom style="thick">
        <color theme="4"/>
      </bottom>
      <diagonal/>
    </border>
    <border>
      <left style="thin">
        <color indexed="63"/>
      </left>
      <right style="thin">
        <color indexed="63"/>
      </right>
      <top style="thin">
        <color indexed="63"/>
      </top>
      <bottom style="thin">
        <color indexed="63"/>
      </bottom>
      <diagonal/>
    </border>
    <border>
      <left/>
      <right/>
      <top/>
      <bottom style="thick">
        <color theme="4" tint="0.499984740745262"/>
      </bottom>
      <diagonal/>
    </border>
    <border>
      <left/>
      <right/>
      <top/>
      <bottom style="medium">
        <color indexed="44"/>
      </bottom>
      <diagonal/>
    </border>
  </borders>
  <cellStyleXfs count="873">
    <xf numFmtId="0" fontId="0" fillId="0" borderId="0">
      <alignment vertical="center"/>
    </xf>
    <xf numFmtId="42" fontId="21" fillId="0" borderId="0" applyFont="0" applyFill="0" applyBorder="0" applyAlignment="0" applyProtection="0">
      <alignment vertical="center"/>
    </xf>
    <xf numFmtId="0" fontId="46" fillId="12" borderId="0" applyNumberFormat="0" applyBorder="0" applyAlignment="0" applyProtection="0"/>
    <xf numFmtId="44" fontId="21" fillId="0" borderId="0" applyFont="0" applyFill="0" applyBorder="0" applyAlignment="0" applyProtection="0">
      <alignment vertical="center"/>
    </xf>
    <xf numFmtId="0" fontId="47" fillId="15" borderId="0" applyNumberFormat="0" applyBorder="0" applyAlignment="0" applyProtection="0">
      <alignment vertical="center"/>
    </xf>
    <xf numFmtId="0" fontId="49" fillId="23" borderId="0" applyNumberFormat="0" applyBorder="0" applyAlignment="0" applyProtection="0">
      <alignment vertical="center"/>
    </xf>
    <xf numFmtId="0" fontId="48" fillId="16" borderId="25" applyNumberFormat="0" applyAlignment="0" applyProtection="0">
      <alignment vertical="center"/>
    </xf>
    <xf numFmtId="0" fontId="56" fillId="26" borderId="0" applyNumberFormat="0" applyBorder="0" applyAlignment="0" applyProtection="0">
      <alignment vertical="center"/>
    </xf>
    <xf numFmtId="0" fontId="42" fillId="0" borderId="0">
      <alignment horizontal="center" wrapText="1"/>
      <protection locked="0"/>
    </xf>
    <xf numFmtId="0" fontId="58" fillId="27" borderId="0" applyNumberFormat="0" applyBorder="0" applyAlignment="0" applyProtection="0">
      <alignment vertical="center"/>
    </xf>
    <xf numFmtId="0" fontId="59" fillId="33" borderId="0" applyNumberFormat="0" applyBorder="0" applyAlignment="0" applyProtection="0"/>
    <xf numFmtId="41" fontId="21" fillId="0" borderId="0" applyFont="0" applyFill="0" applyBorder="0" applyAlignment="0" applyProtection="0">
      <alignment vertical="center"/>
    </xf>
    <xf numFmtId="0" fontId="59" fillId="29" borderId="0" applyNumberFormat="0" applyBorder="0" applyAlignment="0" applyProtection="0"/>
    <xf numFmtId="0" fontId="0" fillId="11" borderId="0" applyNumberFormat="0" applyBorder="0" applyAlignment="0" applyProtection="0">
      <alignment vertical="center"/>
    </xf>
    <xf numFmtId="49" fontId="0" fillId="0" borderId="0" applyFont="0" applyFill="0" applyBorder="0" applyAlignment="0" applyProtection="0"/>
    <xf numFmtId="0" fontId="56" fillId="43" borderId="0" applyNumberFormat="0" applyBorder="0" applyAlignment="0" applyProtection="0">
      <alignment vertical="center"/>
    </xf>
    <xf numFmtId="0" fontId="45" fillId="11" borderId="26" applyNumberFormat="0" applyAlignment="0" applyProtection="0">
      <alignment vertical="center"/>
    </xf>
    <xf numFmtId="0" fontId="55" fillId="25" borderId="0" applyNumberFormat="0" applyBorder="0" applyAlignment="0" applyProtection="0">
      <alignment vertical="center"/>
    </xf>
    <xf numFmtId="43" fontId="21" fillId="0" borderId="0" applyFont="0" applyFill="0" applyBorder="0" applyAlignment="0" applyProtection="0">
      <alignment vertical="center"/>
    </xf>
    <xf numFmtId="0" fontId="63" fillId="0" borderId="0" applyNumberFormat="0" applyFill="0" applyBorder="0" applyAlignment="0" applyProtection="0">
      <alignment vertical="center"/>
    </xf>
    <xf numFmtId="0" fontId="44" fillId="14" borderId="0" applyNumberFormat="0" applyBorder="0" applyAlignment="0" applyProtection="0"/>
    <xf numFmtId="0" fontId="49" fillId="45" borderId="0" applyNumberFormat="0" applyBorder="0" applyAlignment="0" applyProtection="0">
      <alignment vertical="center"/>
    </xf>
    <xf numFmtId="180" fontId="51" fillId="0" borderId="16" applyFill="0" applyProtection="0">
      <alignment horizontal="right"/>
    </xf>
    <xf numFmtId="0" fontId="52" fillId="48" borderId="0" applyNumberFormat="0" applyBorder="0" applyAlignment="0" applyProtection="0">
      <alignment vertical="center"/>
    </xf>
    <xf numFmtId="9" fontId="21" fillId="0" borderId="0" applyFont="0" applyFill="0" applyBorder="0" applyAlignment="0" applyProtection="0">
      <alignment vertical="center"/>
    </xf>
    <xf numFmtId="0" fontId="49" fillId="19" borderId="0" applyNumberFormat="0" applyBorder="0" applyAlignment="0" applyProtection="0">
      <alignment vertical="center"/>
    </xf>
    <xf numFmtId="0" fontId="66" fillId="0" borderId="0" applyNumberFormat="0" applyFill="0" applyBorder="0" applyAlignment="0" applyProtection="0">
      <alignment vertical="center"/>
    </xf>
    <xf numFmtId="0" fontId="49" fillId="30" borderId="0" applyNumberFormat="0" applyBorder="0" applyAlignment="0" applyProtection="0">
      <alignment vertical="center"/>
    </xf>
    <xf numFmtId="0" fontId="53" fillId="0" borderId="0"/>
    <xf numFmtId="0" fontId="64" fillId="46" borderId="0" applyNumberFormat="0" applyBorder="0" applyAlignment="0" applyProtection="0">
      <alignment vertical="center"/>
    </xf>
    <xf numFmtId="0" fontId="53" fillId="0" borderId="0"/>
    <xf numFmtId="0" fontId="21" fillId="18" borderId="0" applyNumberFormat="0" applyBorder="0" applyAlignment="0" applyProtection="0">
      <alignment vertical="center"/>
    </xf>
    <xf numFmtId="0" fontId="21" fillId="49" borderId="30" applyNumberFormat="0" applyFont="0" applyAlignment="0" applyProtection="0">
      <alignment vertical="center"/>
    </xf>
    <xf numFmtId="0" fontId="47" fillId="15" borderId="0" applyProtection="0"/>
    <xf numFmtId="0" fontId="44" fillId="28" borderId="0" applyNumberFormat="0" applyBorder="0" applyAlignment="0" applyProtection="0"/>
    <xf numFmtId="0" fontId="52" fillId="50" borderId="0" applyNumberFormat="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41" borderId="0" applyNumberFormat="0" applyBorder="0" applyAlignment="0" applyProtection="0">
      <alignment vertical="center"/>
    </xf>
    <xf numFmtId="0" fontId="49" fillId="40" borderId="0" applyNumberFormat="0" applyBorder="0" applyAlignment="0" applyProtection="0">
      <alignment vertical="center"/>
    </xf>
    <xf numFmtId="0" fontId="6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4" applyNumberFormat="0" applyFill="0" applyAlignment="0" applyProtection="0">
      <alignment vertical="center"/>
    </xf>
    <xf numFmtId="0" fontId="53" fillId="0" borderId="0"/>
    <xf numFmtId="0" fontId="49" fillId="34" borderId="0" applyNumberFormat="0" applyBorder="0" applyAlignment="0" applyProtection="0">
      <alignment vertical="center"/>
    </xf>
    <xf numFmtId="0" fontId="40" fillId="0" borderId="24" applyNumberFormat="0" applyFill="0" applyAlignment="0" applyProtection="0">
      <alignment vertical="center"/>
    </xf>
    <xf numFmtId="0" fontId="44" fillId="28" borderId="0" applyNumberFormat="0" applyBorder="0" applyAlignment="0" applyProtection="0"/>
    <xf numFmtId="0" fontId="52" fillId="53" borderId="0" applyNumberFormat="0" applyBorder="0" applyAlignment="0" applyProtection="0">
      <alignment vertical="center"/>
    </xf>
    <xf numFmtId="0" fontId="67" fillId="0" borderId="31" applyNumberFormat="0" applyFill="0" applyAlignment="0" applyProtection="0">
      <alignment vertical="center"/>
    </xf>
    <xf numFmtId="0" fontId="52" fillId="54" borderId="0" applyNumberFormat="0" applyBorder="0" applyAlignment="0" applyProtection="0">
      <alignment vertical="center"/>
    </xf>
    <xf numFmtId="0" fontId="71" fillId="10" borderId="32" applyNumberFormat="0" applyAlignment="0" applyProtection="0">
      <alignment vertical="center"/>
    </xf>
    <xf numFmtId="0" fontId="21" fillId="6" borderId="0" applyNumberFormat="0" applyBorder="0" applyAlignment="0" applyProtection="0">
      <alignment vertical="center"/>
    </xf>
    <xf numFmtId="0" fontId="45" fillId="11" borderId="26" applyNumberFormat="0" applyAlignment="0" applyProtection="0">
      <alignment vertical="center"/>
    </xf>
    <xf numFmtId="0" fontId="54" fillId="10" borderId="25" applyNumberFormat="0" applyAlignment="0" applyProtection="0">
      <alignment vertical="center"/>
    </xf>
    <xf numFmtId="0" fontId="43" fillId="10" borderId="25" applyNumberFormat="0" applyAlignment="0" applyProtection="0">
      <alignment vertical="center"/>
    </xf>
    <xf numFmtId="0" fontId="0" fillId="9" borderId="0" applyNumberFormat="0" applyBorder="0" applyAlignment="0" applyProtection="0">
      <alignment vertical="center"/>
    </xf>
    <xf numFmtId="0" fontId="0" fillId="3" borderId="0" applyProtection="0"/>
    <xf numFmtId="0" fontId="61" fillId="42" borderId="28" applyNumberFormat="0" applyAlignment="0" applyProtection="0">
      <alignment vertical="center"/>
    </xf>
    <xf numFmtId="0" fontId="47" fillId="39" borderId="0" applyNumberFormat="0" applyBorder="0" applyAlignment="0" applyProtection="0">
      <alignment vertical="center"/>
    </xf>
    <xf numFmtId="0" fontId="56" fillId="37" borderId="0" applyNumberFormat="0" applyBorder="0" applyAlignment="0" applyProtection="0">
      <alignment vertical="center"/>
    </xf>
    <xf numFmtId="0" fontId="52" fillId="23" borderId="0" applyNumberFormat="0" applyBorder="0" applyAlignment="0" applyProtection="0">
      <alignment vertical="center"/>
    </xf>
    <xf numFmtId="0" fontId="57" fillId="12" borderId="0" applyNumberFormat="0" applyBorder="0" applyAlignment="0" applyProtection="0">
      <alignment vertical="center"/>
    </xf>
    <xf numFmtId="0" fontId="47" fillId="36" borderId="0" applyNumberFormat="0" applyBorder="0" applyAlignment="0" applyProtection="0">
      <alignment vertical="center"/>
    </xf>
    <xf numFmtId="0" fontId="0" fillId="21" borderId="0" applyNumberFormat="0" applyBorder="0" applyAlignment="0" applyProtection="0">
      <alignment vertical="center"/>
    </xf>
    <xf numFmtId="0" fontId="65" fillId="0" borderId="29" applyNumberFormat="0" applyFill="0" applyAlignment="0" applyProtection="0">
      <alignment vertical="center"/>
    </xf>
    <xf numFmtId="0" fontId="21" fillId="24" borderId="0" applyNumberFormat="0" applyBorder="0" applyAlignment="0" applyProtection="0">
      <alignment vertical="center"/>
    </xf>
    <xf numFmtId="0" fontId="72" fillId="0" borderId="33" applyNumberFormat="0" applyFill="0" applyAlignment="0" applyProtection="0">
      <alignment vertical="center"/>
    </xf>
    <xf numFmtId="0" fontId="73" fillId="27" borderId="0" applyNumberFormat="0" applyBorder="0" applyAlignment="0" applyProtection="0">
      <alignment vertical="center"/>
    </xf>
    <xf numFmtId="0" fontId="1" fillId="29" borderId="0" applyNumberFormat="0" applyBorder="0" applyAlignment="0" applyProtection="0">
      <alignment vertical="center"/>
    </xf>
    <xf numFmtId="0" fontId="21" fillId="31" borderId="0" applyNumberFormat="0" applyBorder="0" applyAlignment="0" applyProtection="0">
      <alignment vertical="center"/>
    </xf>
    <xf numFmtId="0" fontId="50" fillId="0" borderId="27" applyNumberFormat="0" applyFill="0" applyAlignment="0" applyProtection="0">
      <alignment vertical="center"/>
    </xf>
    <xf numFmtId="0" fontId="75" fillId="55" borderId="0" applyNumberFormat="0" applyBorder="0" applyAlignment="0" applyProtection="0">
      <alignment vertical="center"/>
    </xf>
    <xf numFmtId="0" fontId="74" fillId="0" borderId="0" applyNumberFormat="0" applyFill="0" applyBorder="0" applyAlignment="0" applyProtection="0">
      <alignment vertical="center"/>
    </xf>
    <xf numFmtId="0" fontId="1" fillId="11" borderId="0" applyNumberFormat="0" applyBorder="0" applyAlignment="0" applyProtection="0">
      <alignment vertical="center"/>
    </xf>
    <xf numFmtId="0" fontId="49" fillId="34" borderId="0" applyNumberFormat="0" applyBorder="0" applyAlignment="0" applyProtection="0">
      <alignment vertical="center"/>
    </xf>
    <xf numFmtId="0" fontId="56" fillId="57" borderId="0" applyNumberFormat="0" applyBorder="0" applyAlignment="0" applyProtection="0">
      <alignment vertical="center"/>
    </xf>
    <xf numFmtId="0" fontId="52" fillId="58" borderId="0" applyNumberFormat="0" applyBorder="0" applyAlignment="0" applyProtection="0">
      <alignment vertical="center"/>
    </xf>
    <xf numFmtId="0" fontId="56" fillId="59" borderId="0" applyNumberFormat="0" applyBorder="0" applyAlignment="0" applyProtection="0">
      <alignment vertical="center"/>
    </xf>
    <xf numFmtId="0" fontId="56" fillId="60" borderId="0" applyNumberFormat="0" applyBorder="0" applyAlignment="0" applyProtection="0">
      <alignment vertical="center"/>
    </xf>
    <xf numFmtId="0" fontId="56" fillId="61" borderId="0" applyNumberFormat="0" applyBorder="0" applyAlignment="0" applyProtection="0">
      <alignment vertical="center"/>
    </xf>
    <xf numFmtId="0" fontId="56" fillId="62" borderId="0" applyNumberFormat="0" applyBorder="0" applyAlignment="0" applyProtection="0">
      <alignment vertical="center"/>
    </xf>
    <xf numFmtId="0" fontId="59" fillId="33" borderId="0" applyNumberFormat="0" applyBorder="0" applyAlignment="0" applyProtection="0"/>
    <xf numFmtId="0" fontId="52" fillId="63" borderId="0" applyNumberFormat="0" applyBorder="0" applyAlignment="0" applyProtection="0">
      <alignment vertical="center"/>
    </xf>
    <xf numFmtId="0" fontId="0" fillId="0" borderId="0" applyNumberFormat="0" applyFont="0" applyFill="0" applyBorder="0" applyAlignment="0" applyProtection="0">
      <alignment horizontal="left"/>
    </xf>
    <xf numFmtId="0" fontId="52" fillId="64" borderId="0" applyNumberFormat="0" applyBorder="0" applyAlignment="0" applyProtection="0">
      <alignment vertical="center"/>
    </xf>
    <xf numFmtId="0" fontId="56" fillId="65" borderId="0" applyNumberFormat="0" applyBorder="0" applyAlignment="0" applyProtection="0">
      <alignment vertical="center"/>
    </xf>
    <xf numFmtId="0" fontId="60" fillId="13" borderId="26" applyProtection="0"/>
    <xf numFmtId="0" fontId="0" fillId="9" borderId="0" applyNumberFormat="0" applyBorder="0" applyAlignment="0" applyProtection="0">
      <alignment vertical="center"/>
    </xf>
    <xf numFmtId="0" fontId="45" fillId="11" borderId="26" applyNumberFormat="0" applyAlignment="0" applyProtection="0">
      <alignment vertical="center"/>
    </xf>
    <xf numFmtId="0" fontId="56" fillId="66" borderId="0" applyNumberFormat="0" applyBorder="0" applyAlignment="0" applyProtection="0">
      <alignment vertical="center"/>
    </xf>
    <xf numFmtId="0" fontId="52" fillId="22" borderId="0" applyNumberFormat="0" applyBorder="0" applyAlignment="0" applyProtection="0">
      <alignment vertical="center"/>
    </xf>
    <xf numFmtId="0" fontId="49" fillId="67" borderId="0" applyNumberFormat="0" applyBorder="0" applyAlignment="0" applyProtection="0">
      <alignment vertical="center"/>
    </xf>
    <xf numFmtId="0" fontId="56" fillId="32" borderId="0" applyNumberFormat="0" applyBorder="0" applyAlignment="0" applyProtection="0">
      <alignment vertical="center"/>
    </xf>
    <xf numFmtId="0" fontId="64" fillId="46" borderId="0" applyNumberFormat="0" applyBorder="0" applyAlignment="0" applyProtection="0">
      <alignment vertical="center"/>
    </xf>
    <xf numFmtId="0" fontId="43" fillId="10" borderId="25" applyNumberFormat="0" applyAlignment="0" applyProtection="0">
      <alignment vertical="center"/>
    </xf>
    <xf numFmtId="0" fontId="0" fillId="46" borderId="0" applyNumberFormat="0" applyBorder="0" applyAlignment="0" applyProtection="0">
      <alignment vertical="center"/>
    </xf>
    <xf numFmtId="0" fontId="49" fillId="19" borderId="0" applyNumberFormat="0" applyBorder="0" applyAlignment="0" applyProtection="0">
      <alignment vertical="center"/>
    </xf>
    <xf numFmtId="0" fontId="52" fillId="47" borderId="0" applyNumberFormat="0" applyBorder="0" applyAlignment="0" applyProtection="0">
      <alignment vertical="center"/>
    </xf>
    <xf numFmtId="0" fontId="47" fillId="28" borderId="0" applyNumberFormat="0" applyBorder="0" applyAlignment="0" applyProtection="0">
      <alignment vertical="center"/>
    </xf>
    <xf numFmtId="0" fontId="52" fillId="35" borderId="0" applyNumberFormat="0" applyBorder="0" applyAlignment="0" applyProtection="0">
      <alignment vertical="center"/>
    </xf>
    <xf numFmtId="0" fontId="1" fillId="29" borderId="0" applyNumberFormat="0" applyBorder="0" applyAlignment="0" applyProtection="0">
      <alignment vertical="center"/>
    </xf>
    <xf numFmtId="0" fontId="21" fillId="4" borderId="0" applyNumberFormat="0" applyBorder="0" applyAlignment="0" applyProtection="0">
      <alignment vertical="center"/>
    </xf>
    <xf numFmtId="0" fontId="43" fillId="10" borderId="25" applyNumberFormat="0" applyAlignment="0" applyProtection="0">
      <alignment vertical="center"/>
    </xf>
    <xf numFmtId="0" fontId="0" fillId="12" borderId="0" applyNumberFormat="0" applyBorder="0" applyAlignment="0" applyProtection="0">
      <alignment vertical="center"/>
    </xf>
    <xf numFmtId="0" fontId="76" fillId="0" borderId="0"/>
    <xf numFmtId="0" fontId="50" fillId="0" borderId="27" applyNumberFormat="0" applyFill="0" applyAlignment="0" applyProtection="0">
      <alignment vertical="center"/>
    </xf>
    <xf numFmtId="0" fontId="56" fillId="24" borderId="0" applyNumberFormat="0" applyBorder="0" applyAlignment="0" applyProtection="0">
      <alignment vertical="center"/>
    </xf>
    <xf numFmtId="0" fontId="52" fillId="20" borderId="0" applyNumberFormat="0" applyBorder="0" applyAlignment="0" applyProtection="0">
      <alignment vertical="center"/>
    </xf>
    <xf numFmtId="0" fontId="77" fillId="0" borderId="0"/>
    <xf numFmtId="0" fontId="1" fillId="33" borderId="0" applyNumberFormat="0" applyBorder="0" applyAlignment="0" applyProtection="0">
      <alignment vertical="center"/>
    </xf>
    <xf numFmtId="0" fontId="76" fillId="0" borderId="0"/>
    <xf numFmtId="0" fontId="67" fillId="0" borderId="0" applyNumberFormat="0" applyFill="0" applyBorder="0" applyAlignment="0" applyProtection="0">
      <alignment vertical="center"/>
    </xf>
    <xf numFmtId="0" fontId="77" fillId="0" borderId="0"/>
    <xf numFmtId="0" fontId="21" fillId="41" borderId="0" applyNumberFormat="0" applyBorder="0" applyAlignment="0" applyProtection="0">
      <alignment vertical="center"/>
    </xf>
    <xf numFmtId="0" fontId="0" fillId="56" borderId="0" applyNumberFormat="0" applyBorder="0" applyAlignment="0" applyProtection="0">
      <alignment vertical="center"/>
    </xf>
    <xf numFmtId="0" fontId="53" fillId="0" borderId="0"/>
    <xf numFmtId="0" fontId="77" fillId="0" borderId="0"/>
    <xf numFmtId="0" fontId="77" fillId="0" borderId="0"/>
    <xf numFmtId="0" fontId="77" fillId="0" borderId="0"/>
    <xf numFmtId="0" fontId="77" fillId="0" borderId="0"/>
    <xf numFmtId="0" fontId="0" fillId="56" borderId="0" applyNumberFormat="0" applyBorder="0" applyAlignment="0" applyProtection="0">
      <alignment vertical="center"/>
    </xf>
    <xf numFmtId="0" fontId="1" fillId="33" borderId="0" applyNumberFormat="0" applyBorder="0" applyAlignment="0" applyProtection="0">
      <alignment vertical="center"/>
    </xf>
    <xf numFmtId="0" fontId="51" fillId="0" borderId="0"/>
    <xf numFmtId="0" fontId="86" fillId="0" borderId="0" applyNumberFormat="0" applyFill="0" applyBorder="0" applyProtection="0">
      <alignment vertical="center"/>
    </xf>
    <xf numFmtId="0" fontId="76" fillId="0" borderId="0"/>
    <xf numFmtId="0" fontId="77" fillId="0" borderId="0"/>
    <xf numFmtId="0" fontId="77" fillId="0" borderId="0"/>
    <xf numFmtId="0" fontId="1" fillId="15" borderId="0" applyNumberFormat="0" applyBorder="0" applyAlignment="0" applyProtection="0">
      <alignment vertical="center"/>
    </xf>
    <xf numFmtId="49" fontId="0" fillId="0" borderId="0" applyFont="0" applyFill="0" applyBorder="0" applyAlignment="0" applyProtection="0"/>
    <xf numFmtId="0" fontId="0" fillId="11" borderId="0" applyNumberFormat="0" applyBorder="0" applyAlignment="0" applyProtection="0">
      <alignment vertical="center"/>
    </xf>
    <xf numFmtId="0" fontId="38" fillId="0" borderId="0"/>
    <xf numFmtId="0" fontId="59" fillId="29" borderId="0" applyNumberFormat="0" applyBorder="0" applyAlignment="0" applyProtection="0"/>
    <xf numFmtId="0" fontId="49" fillId="23" borderId="0" applyNumberFormat="0" applyBorder="0" applyAlignment="0" applyProtection="0">
      <alignment vertical="center"/>
    </xf>
    <xf numFmtId="0" fontId="1" fillId="13" borderId="0" applyNumberFormat="0" applyBorder="0" applyAlignment="0" applyProtection="0">
      <alignment vertical="center"/>
    </xf>
    <xf numFmtId="0" fontId="59" fillId="9" borderId="0" applyNumberFormat="0" applyBorder="0" applyAlignment="0" applyProtection="0"/>
    <xf numFmtId="0" fontId="49" fillId="23" borderId="0" applyNumberFormat="0" applyBorder="0" applyAlignment="0" applyProtection="0">
      <alignment vertical="center"/>
    </xf>
    <xf numFmtId="0" fontId="1" fillId="13" borderId="0" applyNumberFormat="0" applyBorder="0" applyAlignment="0" applyProtection="0">
      <alignment vertical="center"/>
    </xf>
    <xf numFmtId="0" fontId="21" fillId="17" borderId="0" applyNumberFormat="0" applyBorder="0" applyAlignment="0" applyProtection="0">
      <alignment vertical="center"/>
    </xf>
    <xf numFmtId="0" fontId="59" fillId="9" borderId="0" applyNumberFormat="0" applyBorder="0" applyAlignment="0" applyProtection="0"/>
    <xf numFmtId="0" fontId="1" fillId="13" borderId="0" applyNumberFormat="0" applyBorder="0" applyAlignment="0" applyProtection="0">
      <alignment vertical="center"/>
    </xf>
    <xf numFmtId="0" fontId="21" fillId="8" borderId="0" applyNumberFormat="0" applyBorder="0" applyAlignment="0" applyProtection="0">
      <alignment vertical="center"/>
    </xf>
    <xf numFmtId="0" fontId="59" fillId="56" borderId="0" applyNumberFormat="0" applyBorder="0" applyAlignment="0" applyProtection="0"/>
    <xf numFmtId="0" fontId="1" fillId="13" borderId="0" applyNumberFormat="0" applyBorder="0" applyAlignment="0" applyProtection="0">
      <alignment vertical="center"/>
    </xf>
    <xf numFmtId="0" fontId="21" fillId="17" borderId="0" applyNumberFormat="0" applyBorder="0" applyAlignment="0" applyProtection="0">
      <alignment vertical="center"/>
    </xf>
    <xf numFmtId="0" fontId="1" fillId="11" borderId="0" applyNumberFormat="0" applyBorder="0" applyAlignment="0" applyProtection="0">
      <alignment vertical="center"/>
    </xf>
    <xf numFmtId="0" fontId="21" fillId="69" borderId="0" applyNumberFormat="0" applyBorder="0" applyAlignment="0" applyProtection="0">
      <alignment vertical="center"/>
    </xf>
    <xf numFmtId="0" fontId="49" fillId="70" borderId="0" applyNumberFormat="0" applyBorder="0" applyAlignment="0" applyProtection="0">
      <alignment vertical="center"/>
    </xf>
    <xf numFmtId="0" fontId="1" fillId="11" borderId="0" applyNumberFormat="0" applyBorder="0" applyAlignment="0" applyProtection="0">
      <alignment vertical="center"/>
    </xf>
    <xf numFmtId="0" fontId="21" fillId="44" borderId="0" applyNumberFormat="0" applyBorder="0" applyAlignment="0" applyProtection="0">
      <alignment vertical="center"/>
    </xf>
    <xf numFmtId="0" fontId="49" fillId="38" borderId="0" applyNumberFormat="0" applyBorder="0" applyAlignment="0" applyProtection="0">
      <alignment vertical="center"/>
    </xf>
    <xf numFmtId="0" fontId="1" fillId="11" borderId="0" applyNumberFormat="0" applyBorder="0" applyAlignment="0" applyProtection="0">
      <alignment vertical="center"/>
    </xf>
    <xf numFmtId="0" fontId="21" fillId="6" borderId="0" applyNumberFormat="0" applyBorder="0" applyAlignment="0" applyProtection="0">
      <alignment vertical="center"/>
    </xf>
    <xf numFmtId="0" fontId="1" fillId="11" borderId="0" applyNumberFormat="0" applyBorder="0" applyAlignment="0" applyProtection="0">
      <alignment vertical="center"/>
    </xf>
    <xf numFmtId="0" fontId="21" fillId="44"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21" fillId="31" borderId="0" applyNumberFormat="0" applyBorder="0" applyAlignment="0" applyProtection="0">
      <alignment vertical="center"/>
    </xf>
    <xf numFmtId="0" fontId="47" fillId="21" borderId="0" applyProtection="0"/>
    <xf numFmtId="0" fontId="50" fillId="0" borderId="0" applyNumberFormat="0" applyFill="0" applyBorder="0" applyAlignment="0" applyProtection="0">
      <alignment vertical="center"/>
    </xf>
    <xf numFmtId="0" fontId="1" fillId="13" borderId="0" applyNumberFormat="0" applyBorder="0" applyAlignment="0" applyProtection="0">
      <alignment vertical="center"/>
    </xf>
    <xf numFmtId="0" fontId="44" fillId="11" borderId="0" applyNumberFormat="0" applyBorder="0" applyAlignment="0" applyProtection="0"/>
    <xf numFmtId="0" fontId="1" fillId="13" borderId="0" applyNumberFormat="0" applyBorder="0" applyAlignment="0" applyProtection="0">
      <alignment vertical="center"/>
    </xf>
    <xf numFmtId="0" fontId="21" fillId="18" borderId="0" applyNumberFormat="0" applyBorder="0" applyAlignment="0" applyProtection="0">
      <alignment vertical="center"/>
    </xf>
    <xf numFmtId="0" fontId="1" fillId="13" borderId="0" applyNumberFormat="0" applyBorder="0" applyAlignment="0" applyProtection="0">
      <alignment vertical="center"/>
    </xf>
    <xf numFmtId="0" fontId="21" fillId="41" borderId="0" applyNumberFormat="0" applyBorder="0" applyAlignment="0" applyProtection="0">
      <alignment vertical="center"/>
    </xf>
    <xf numFmtId="0" fontId="1" fillId="13" borderId="0" applyNumberFormat="0" applyBorder="0" applyAlignment="0" applyProtection="0">
      <alignment vertical="center"/>
    </xf>
    <xf numFmtId="0" fontId="21" fillId="18" borderId="0" applyNumberFormat="0" applyBorder="0" applyAlignment="0" applyProtection="0">
      <alignment vertical="center"/>
    </xf>
    <xf numFmtId="0" fontId="47" fillId="15" borderId="0" applyProtection="0"/>
    <xf numFmtId="0" fontId="1" fillId="56" borderId="0" applyNumberFormat="0" applyBorder="0" applyAlignment="0" applyProtection="0">
      <alignment vertical="center"/>
    </xf>
    <xf numFmtId="0" fontId="1" fillId="56" borderId="0" applyNumberFormat="0" applyBorder="0" applyAlignment="0" applyProtection="0">
      <alignment vertical="center"/>
    </xf>
    <xf numFmtId="0" fontId="21" fillId="52" borderId="0" applyNumberFormat="0" applyBorder="0" applyAlignment="0" applyProtection="0">
      <alignment vertical="center"/>
    </xf>
    <xf numFmtId="0" fontId="1" fillId="56" borderId="0" applyNumberFormat="0" applyBorder="0" applyAlignment="0" applyProtection="0">
      <alignment vertical="center"/>
    </xf>
    <xf numFmtId="0" fontId="21" fillId="69" borderId="0" applyNumberFormat="0" applyBorder="0" applyAlignment="0" applyProtection="0">
      <alignment vertical="center"/>
    </xf>
    <xf numFmtId="0" fontId="1" fillId="56" borderId="0" applyNumberFormat="0" applyBorder="0" applyAlignment="0" applyProtection="0">
      <alignment vertical="center"/>
    </xf>
    <xf numFmtId="0" fontId="21" fillId="52" borderId="0" applyNumberFormat="0" applyBorder="0" applyAlignment="0" applyProtection="0">
      <alignment vertical="center"/>
    </xf>
    <xf numFmtId="0" fontId="47" fillId="12" borderId="0" applyProtection="0"/>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1" fillId="7" borderId="0" applyNumberFormat="0" applyBorder="0" applyAlignment="0" applyProtection="0">
      <alignment vertical="center"/>
    </xf>
    <xf numFmtId="0" fontId="1" fillId="11" borderId="0" applyNumberFormat="0" applyBorder="0" applyAlignment="0" applyProtection="0">
      <alignment vertical="center"/>
    </xf>
    <xf numFmtId="0" fontId="21" fillId="51" borderId="0" applyNumberFormat="0" applyBorder="0" applyAlignment="0" applyProtection="0">
      <alignment vertical="center"/>
    </xf>
    <xf numFmtId="0" fontId="46" fillId="12" borderId="0" applyNumberFormat="0" applyBorder="0" applyAlignment="0" applyProtection="0"/>
    <xf numFmtId="0" fontId="21" fillId="32" borderId="0" applyNumberFormat="0" applyBorder="0" applyAlignment="0" applyProtection="0">
      <alignment vertical="center"/>
    </xf>
    <xf numFmtId="0" fontId="1" fillId="11" borderId="0" applyNumberFormat="0" applyBorder="0" applyAlignment="0" applyProtection="0">
      <alignment vertical="center"/>
    </xf>
    <xf numFmtId="0" fontId="21" fillId="7" borderId="0" applyNumberFormat="0" applyBorder="0" applyAlignment="0" applyProtection="0">
      <alignment vertical="center"/>
    </xf>
    <xf numFmtId="0" fontId="47" fillId="3" borderId="0" applyProtection="0"/>
    <xf numFmtId="0" fontId="88" fillId="73" borderId="0" applyNumberFormat="0" applyBorder="0" applyAlignment="0" applyProtection="0">
      <alignment vertical="center"/>
    </xf>
    <xf numFmtId="0" fontId="0" fillId="9" borderId="0" applyProtection="0"/>
    <xf numFmtId="0" fontId="21" fillId="17" borderId="0" applyNumberFormat="0" applyBorder="0" applyAlignment="0" applyProtection="0">
      <alignment vertical="center"/>
    </xf>
    <xf numFmtId="0" fontId="0" fillId="29" borderId="37" applyNumberFormat="0" applyFont="0" applyAlignment="0" applyProtection="0">
      <alignment vertical="center"/>
    </xf>
    <xf numFmtId="0" fontId="21" fillId="8" borderId="0" applyNumberFormat="0" applyBorder="0" applyAlignment="0" applyProtection="0">
      <alignment vertical="center"/>
    </xf>
    <xf numFmtId="0" fontId="47" fillId="74" borderId="0" applyNumberFormat="0" applyBorder="0" applyAlignment="0" applyProtection="0">
      <alignment vertical="center"/>
    </xf>
    <xf numFmtId="0" fontId="0" fillId="29" borderId="37" applyNumberFormat="0" applyFont="0" applyAlignment="0" applyProtection="0">
      <alignment vertical="center"/>
    </xf>
    <xf numFmtId="176" fontId="0" fillId="0" borderId="0" applyFont="0" applyFill="0" applyProtection="0"/>
    <xf numFmtId="0" fontId="94" fillId="0" borderId="0" applyProtection="0"/>
    <xf numFmtId="0" fontId="21" fillId="8" borderId="0" applyNumberFormat="0" applyBorder="0" applyAlignment="0" applyProtection="0">
      <alignment vertical="center"/>
    </xf>
    <xf numFmtId="0" fontId="41" fillId="5" borderId="18">
      <protection locked="0"/>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59" fillId="9" borderId="0" applyNumberFormat="0" applyBorder="0" applyAlignment="0" applyProtection="0"/>
    <xf numFmtId="0" fontId="0" fillId="15" borderId="0" applyProtection="0"/>
    <xf numFmtId="0" fontId="21" fillId="44" borderId="0" applyNumberFormat="0" applyBorder="0" applyAlignment="0" applyProtection="0">
      <alignment vertical="center"/>
    </xf>
    <xf numFmtId="0" fontId="21" fillId="6" borderId="0" applyNumberFormat="0" applyBorder="0" applyAlignment="0" applyProtection="0">
      <alignment vertical="center"/>
    </xf>
    <xf numFmtId="0" fontId="21" fillId="44" borderId="0" applyNumberFormat="0" applyBorder="0" applyAlignment="0" applyProtection="0">
      <alignment vertical="center"/>
    </xf>
    <xf numFmtId="0" fontId="21" fillId="6" borderId="0" applyNumberFormat="0" applyBorder="0" applyAlignment="0" applyProtection="0">
      <alignment vertical="center"/>
    </xf>
    <xf numFmtId="0" fontId="38" fillId="0" borderId="0"/>
    <xf numFmtId="0" fontId="0" fillId="12" borderId="0" applyProtection="0"/>
    <xf numFmtId="0" fontId="39" fillId="0" borderId="23" applyNumberFormat="0" applyFill="0" applyAlignment="0" applyProtection="0">
      <alignment vertical="center"/>
    </xf>
    <xf numFmtId="0" fontId="21" fillId="31" borderId="0" applyNumberFormat="0" applyBorder="0" applyAlignment="0" applyProtection="0">
      <alignment vertical="center"/>
    </xf>
    <xf numFmtId="0" fontId="39" fillId="0" borderId="23"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9" fillId="71" borderId="0" applyNumberFormat="0" applyBorder="0" applyAlignment="0" applyProtection="0">
      <alignment vertical="center"/>
    </xf>
    <xf numFmtId="0" fontId="50" fillId="0" borderId="0" applyNumberFormat="0" applyFill="0" applyBorder="0" applyAlignment="0" applyProtection="0">
      <alignment vertical="center"/>
    </xf>
    <xf numFmtId="0" fontId="21" fillId="31" borderId="0" applyNumberFormat="0" applyBorder="0" applyAlignment="0" applyProtection="0">
      <alignment vertical="center"/>
    </xf>
    <xf numFmtId="0" fontId="47" fillId="21" borderId="0" applyProtection="0"/>
    <xf numFmtId="0" fontId="21" fillId="4" borderId="0" applyNumberFormat="0" applyBorder="0" applyAlignment="0" applyProtection="0">
      <alignment vertical="center"/>
    </xf>
    <xf numFmtId="0" fontId="49" fillId="71" borderId="0" applyNumberFormat="0" applyBorder="0" applyAlignment="0" applyProtection="0">
      <alignment vertical="center"/>
    </xf>
    <xf numFmtId="0" fontId="0" fillId="3" borderId="0" applyProtection="0"/>
    <xf numFmtId="185" fontId="0" fillId="0" borderId="0" applyFont="0" applyFill="0" applyBorder="0" applyAlignment="0" applyProtection="0"/>
    <xf numFmtId="0" fontId="21" fillId="18" borderId="0" applyNumberFormat="0" applyBorder="0" applyAlignment="0" applyProtection="0">
      <alignment vertical="center"/>
    </xf>
    <xf numFmtId="0" fontId="21" fillId="41" borderId="0" applyNumberFormat="0" applyBorder="0" applyAlignment="0" applyProtection="0">
      <alignment vertical="center"/>
    </xf>
    <xf numFmtId="0" fontId="0" fillId="29" borderId="37" applyProtection="0"/>
    <xf numFmtId="0" fontId="49" fillId="40" borderId="0" applyNumberFormat="0" applyBorder="0" applyAlignment="0" applyProtection="0">
      <alignment vertical="center"/>
    </xf>
    <xf numFmtId="0" fontId="0" fillId="56" borderId="0" applyProtection="0"/>
    <xf numFmtId="0" fontId="41" fillId="5" borderId="18">
      <protection locked="0"/>
    </xf>
    <xf numFmtId="0" fontId="21" fillId="52" borderId="0" applyNumberFormat="0" applyBorder="0" applyAlignment="0" applyProtection="0">
      <alignment vertical="center"/>
    </xf>
    <xf numFmtId="0" fontId="0" fillId="15" borderId="0" applyNumberFormat="0" applyBorder="0" applyAlignment="0" applyProtection="0">
      <alignment vertical="center"/>
    </xf>
    <xf numFmtId="0" fontId="21" fillId="69" borderId="0" applyNumberFormat="0" applyBorder="0" applyAlignment="0" applyProtection="0">
      <alignment vertical="center"/>
    </xf>
    <xf numFmtId="0" fontId="0" fillId="15" borderId="0" applyNumberFormat="0" applyBorder="0" applyAlignment="0" applyProtection="0">
      <alignment vertical="center"/>
    </xf>
    <xf numFmtId="0" fontId="21" fillId="52" borderId="0" applyNumberFormat="0" applyBorder="0" applyAlignment="0" applyProtection="0">
      <alignment vertical="center"/>
    </xf>
    <xf numFmtId="0" fontId="47" fillId="12" borderId="0" applyProtection="0"/>
    <xf numFmtId="0" fontId="59" fillId="9" borderId="0" applyNumberFormat="0" applyBorder="0" applyAlignment="0" applyProtection="0"/>
    <xf numFmtId="0" fontId="21" fillId="69" borderId="0" applyNumberFormat="0" applyBorder="0" applyAlignment="0" applyProtection="0">
      <alignment vertical="center"/>
    </xf>
    <xf numFmtId="0" fontId="49" fillId="70" borderId="0" applyNumberFormat="0" applyBorder="0" applyAlignment="0" applyProtection="0">
      <alignment vertical="center"/>
    </xf>
    <xf numFmtId="0" fontId="0" fillId="11" borderId="0" applyProtection="0"/>
    <xf numFmtId="0" fontId="21" fillId="7" borderId="0" applyNumberFormat="0" applyBorder="0" applyAlignment="0" applyProtection="0">
      <alignment vertical="center"/>
    </xf>
    <xf numFmtId="0" fontId="21" fillId="66"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24" borderId="0" applyNumberFormat="0" applyBorder="0" applyAlignment="0" applyProtection="0">
      <alignment vertical="center"/>
    </xf>
    <xf numFmtId="0" fontId="49" fillId="72" borderId="0" applyNumberFormat="0" applyBorder="0" applyAlignment="0" applyProtection="0">
      <alignment vertical="center"/>
    </xf>
    <xf numFmtId="0" fontId="88" fillId="73" borderId="0" applyNumberFormat="0" applyBorder="0" applyAlignment="0" applyProtection="0">
      <alignment vertical="center"/>
    </xf>
    <xf numFmtId="0" fontId="21" fillId="7" borderId="0" applyNumberFormat="0" applyBorder="0" applyAlignment="0" applyProtection="0">
      <alignment vertical="center"/>
    </xf>
    <xf numFmtId="0" fontId="21" fillId="32" borderId="0" applyNumberFormat="0" applyBorder="0" applyAlignment="0" applyProtection="0">
      <alignment vertical="center"/>
    </xf>
    <xf numFmtId="0" fontId="47" fillId="3" borderId="0" applyProtection="0"/>
    <xf numFmtId="0" fontId="21" fillId="51" borderId="0" applyNumberFormat="0" applyBorder="0" applyAlignment="0" applyProtection="0">
      <alignment vertical="center"/>
    </xf>
    <xf numFmtId="0" fontId="21" fillId="0" borderId="0">
      <alignment vertical="center"/>
    </xf>
    <xf numFmtId="0" fontId="49" fillId="72" borderId="0" applyNumberFormat="0" applyBorder="0" applyAlignment="0" applyProtection="0">
      <alignment vertical="center"/>
    </xf>
    <xf numFmtId="0" fontId="92" fillId="14" borderId="36" applyNumberFormat="0" applyAlignment="0" applyProtection="0">
      <alignment vertical="center"/>
    </xf>
    <xf numFmtId="0" fontId="0" fillId="46" borderId="0" applyNumberFormat="0" applyBorder="0" applyAlignment="0" applyProtection="0">
      <alignment vertical="center"/>
    </xf>
    <xf numFmtId="0" fontId="64" fillId="46" borderId="0" applyNumberFormat="0" applyBorder="0" applyAlignment="0" applyProtection="0">
      <alignment vertical="center"/>
    </xf>
    <xf numFmtId="0" fontId="0" fillId="21" borderId="0" applyProtection="0"/>
    <xf numFmtId="0" fontId="0" fillId="12" borderId="0" applyNumberFormat="0" applyBorder="0" applyAlignment="0" applyProtection="0">
      <alignment vertical="center"/>
    </xf>
    <xf numFmtId="0" fontId="0" fillId="11" borderId="0" applyProtection="0"/>
    <xf numFmtId="0" fontId="50" fillId="0" borderId="27" applyNumberFormat="0" applyFill="0" applyAlignment="0" applyProtection="0">
      <alignment vertical="center"/>
    </xf>
    <xf numFmtId="0" fontId="0" fillId="3" borderId="0" applyNumberFormat="0" applyBorder="0" applyAlignment="0" applyProtection="0">
      <alignment vertical="center"/>
    </xf>
    <xf numFmtId="0" fontId="50" fillId="0" borderId="27" applyNumberFormat="0" applyFill="0" applyAlignment="0" applyProtection="0">
      <alignment vertical="center"/>
    </xf>
    <xf numFmtId="0" fontId="0" fillId="3" borderId="0" applyNumberFormat="0" applyBorder="0" applyAlignment="0" applyProtection="0">
      <alignment vertical="center"/>
    </xf>
    <xf numFmtId="183" fontId="79" fillId="0" borderId="0"/>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95" fillId="0" borderId="17" applyNumberFormat="0" applyFill="0" applyProtection="0">
      <alignment horizont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73" borderId="0" applyNumberFormat="0" applyBorder="0" applyAlignment="0" applyProtection="0">
      <alignment vertical="center"/>
    </xf>
    <xf numFmtId="0" fontId="49" fillId="30" borderId="0" applyNumberFormat="0" applyBorder="0" applyAlignment="0" applyProtection="0">
      <alignment vertical="center"/>
    </xf>
    <xf numFmtId="0" fontId="1" fillId="73" borderId="0" applyNumberFormat="0" applyBorder="0" applyAlignment="0" applyProtection="0">
      <alignment vertical="center"/>
    </xf>
    <xf numFmtId="0" fontId="1" fillId="73" borderId="0" applyNumberFormat="0" applyBorder="0" applyAlignment="0" applyProtection="0">
      <alignment vertical="center"/>
    </xf>
    <xf numFmtId="0" fontId="44" fillId="21" borderId="0" applyNumberFormat="0" applyBorder="0" applyAlignment="0" applyProtection="0"/>
    <xf numFmtId="0" fontId="1" fillId="73" borderId="0" applyNumberFormat="0" applyBorder="0" applyAlignment="0" applyProtection="0">
      <alignment vertical="center"/>
    </xf>
    <xf numFmtId="0" fontId="58" fillId="27" borderId="0" applyNumberFormat="0" applyBorder="0" applyAlignment="0" applyProtection="0">
      <alignment vertical="center"/>
    </xf>
    <xf numFmtId="0" fontId="67" fillId="0" borderId="40" applyNumberFormat="0" applyFill="0" applyAlignment="0" applyProtection="0">
      <alignment vertical="center"/>
    </xf>
    <xf numFmtId="0" fontId="1" fillId="33" borderId="0" applyNumberFormat="0" applyBorder="0" applyAlignment="0" applyProtection="0">
      <alignment vertical="center"/>
    </xf>
    <xf numFmtId="189" fontId="51" fillId="0" borderId="0"/>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192" fontId="0" fillId="0" borderId="0" applyFont="0" applyFill="0" applyBorder="0" applyAlignment="0" applyProtection="0"/>
    <xf numFmtId="0" fontId="98" fillId="0" borderId="0" applyNumberFormat="0" applyFill="0" applyBorder="0" applyAlignment="0" applyProtection="0"/>
    <xf numFmtId="0" fontId="67" fillId="0" borderId="41" applyNumberFormat="0" applyFill="0" applyAlignment="0" applyProtection="0">
      <alignment vertical="center"/>
    </xf>
    <xf numFmtId="0" fontId="87" fillId="0" borderId="0" applyProtection="0"/>
    <xf numFmtId="0" fontId="1" fillId="21" borderId="0" applyNumberFormat="0" applyBorder="0" applyAlignment="0" applyProtection="0">
      <alignment vertical="center"/>
    </xf>
    <xf numFmtId="0" fontId="74" fillId="0" borderId="0" applyNumberFormat="0" applyFill="0" applyBorder="0" applyAlignment="0" applyProtection="0">
      <alignment vertical="center"/>
    </xf>
    <xf numFmtId="0" fontId="1" fillId="21" borderId="0" applyNumberFormat="0" applyBorder="0" applyAlignment="0" applyProtection="0">
      <alignment vertical="center"/>
    </xf>
    <xf numFmtId="0" fontId="49" fillId="71" borderId="0" applyNumberFormat="0" applyBorder="0" applyAlignment="0" applyProtection="0">
      <alignment vertical="center"/>
    </xf>
    <xf numFmtId="0" fontId="74" fillId="0" borderId="0" applyNumberFormat="0" applyFill="0" applyBorder="0" applyAlignment="0" applyProtection="0">
      <alignment vertical="center"/>
    </xf>
    <xf numFmtId="0" fontId="1" fillId="21" borderId="0" applyNumberFormat="0" applyBorder="0" applyAlignment="0" applyProtection="0">
      <alignment vertical="center"/>
    </xf>
    <xf numFmtId="0" fontId="49" fillId="77" borderId="0" applyNumberFormat="0" applyBorder="0" applyAlignment="0" applyProtection="0">
      <alignment vertical="center"/>
    </xf>
    <xf numFmtId="0" fontId="1" fillId="21" borderId="0" applyNumberFormat="0" applyBorder="0" applyAlignment="0" applyProtection="0">
      <alignment vertical="center"/>
    </xf>
    <xf numFmtId="0" fontId="67" fillId="0" borderId="41" applyNumberFormat="0" applyFill="0" applyAlignment="0" applyProtection="0">
      <alignment vertical="center"/>
    </xf>
    <xf numFmtId="0" fontId="87" fillId="0" borderId="0" applyProtection="0"/>
    <xf numFmtId="0" fontId="1" fillId="11" borderId="0" applyNumberFormat="0" applyBorder="0" applyAlignment="0" applyProtection="0">
      <alignment vertical="center"/>
    </xf>
    <xf numFmtId="0" fontId="74" fillId="0" borderId="0" applyNumberFormat="0" applyFill="0" applyBorder="0" applyAlignment="0" applyProtection="0">
      <alignment vertical="center"/>
    </xf>
    <xf numFmtId="0" fontId="1" fillId="11" borderId="0" applyNumberFormat="0" applyBorder="0" applyAlignment="0" applyProtection="0">
      <alignment vertical="center"/>
    </xf>
    <xf numFmtId="0" fontId="49" fillId="40" borderId="0" applyNumberFormat="0" applyBorder="0" applyAlignment="0" applyProtection="0">
      <alignment vertical="center"/>
    </xf>
    <xf numFmtId="0" fontId="1" fillId="11" borderId="0" applyNumberFormat="0" applyBorder="0" applyAlignment="0" applyProtection="0">
      <alignment vertical="center"/>
    </xf>
    <xf numFmtId="0" fontId="67" fillId="0" borderId="41" applyNumberFormat="0" applyFill="0" applyAlignment="0" applyProtection="0">
      <alignment vertical="center"/>
    </xf>
    <xf numFmtId="0" fontId="0" fillId="21" borderId="0" applyProtection="0"/>
    <xf numFmtId="0" fontId="21" fillId="60" borderId="0" applyNumberFormat="0" applyBorder="0" applyAlignment="0" applyProtection="0">
      <alignment vertical="center"/>
    </xf>
    <xf numFmtId="0" fontId="89" fillId="0" borderId="0"/>
    <xf numFmtId="0" fontId="21" fillId="60" borderId="0" applyNumberFormat="0" applyBorder="0" applyAlignment="0" applyProtection="0">
      <alignment vertical="center"/>
    </xf>
    <xf numFmtId="0" fontId="44" fillId="74" borderId="0" applyNumberFormat="0" applyBorder="0" applyAlignment="0" applyProtection="0"/>
    <xf numFmtId="0" fontId="21" fillId="60" borderId="0" applyNumberFormat="0" applyBorder="0" applyAlignment="0" applyProtection="0">
      <alignment vertical="center"/>
    </xf>
    <xf numFmtId="0" fontId="44" fillId="78" borderId="0" applyNumberFormat="0" applyBorder="0" applyAlignment="0" applyProtection="0"/>
    <xf numFmtId="0" fontId="21" fillId="60" borderId="0" applyNumberFormat="0" applyBorder="0" applyAlignment="0" applyProtection="0">
      <alignment vertical="center"/>
    </xf>
    <xf numFmtId="0" fontId="49" fillId="35" borderId="0" applyNumberFormat="0" applyBorder="0" applyAlignment="0" applyProtection="0">
      <alignment vertical="center"/>
    </xf>
    <xf numFmtId="0" fontId="44" fillId="14" borderId="0" applyNumberFormat="0" applyBorder="0" applyAlignment="0" applyProtection="0"/>
    <xf numFmtId="0" fontId="0" fillId="15" borderId="0" applyProtection="0"/>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49" fillId="67" borderId="0" applyNumberFormat="0" applyBorder="0" applyAlignment="0" applyProtection="0">
      <alignment vertical="center"/>
    </xf>
    <xf numFmtId="0" fontId="91" fillId="0" borderId="12">
      <alignment horizontal="left" vertical="center"/>
    </xf>
    <xf numFmtId="0" fontId="21" fillId="62" borderId="0" applyNumberFormat="0" applyBorder="0" applyAlignment="0" applyProtection="0">
      <alignment vertical="center"/>
    </xf>
    <xf numFmtId="0" fontId="0" fillId="12" borderId="0" applyProtection="0"/>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66" borderId="0" applyNumberFormat="0" applyBorder="0" applyAlignment="0" applyProtection="0">
      <alignment vertical="center"/>
    </xf>
    <xf numFmtId="0" fontId="96" fillId="0" borderId="38" applyNumberFormat="0" applyFill="0" applyAlignment="0" applyProtection="0">
      <alignment vertical="center"/>
    </xf>
    <xf numFmtId="0" fontId="67" fillId="0" borderId="0" applyNumberFormat="0" applyFill="0" applyBorder="0" applyAlignment="0" applyProtection="0">
      <alignment vertical="center"/>
    </xf>
    <xf numFmtId="0" fontId="21" fillId="66" borderId="0" applyNumberFormat="0" applyBorder="0" applyAlignment="0" applyProtection="0">
      <alignment vertical="center"/>
    </xf>
    <xf numFmtId="0" fontId="59" fillId="29" borderId="0" applyNumberFormat="0" applyBorder="0" applyAlignment="0" applyProtection="0"/>
    <xf numFmtId="0" fontId="21" fillId="66" borderId="0" applyNumberFormat="0" applyBorder="0" applyAlignment="0" applyProtection="0">
      <alignment vertical="center"/>
    </xf>
    <xf numFmtId="0" fontId="44" fillId="33" borderId="0" applyNumberFormat="0" applyBorder="0" applyAlignment="0" applyProtection="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60" fillId="13" borderId="26" applyNumberFormat="0" applyAlignment="0" applyProtection="0">
      <alignment vertical="center"/>
    </xf>
    <xf numFmtId="37" fontId="97" fillId="0" borderId="0"/>
    <xf numFmtId="0" fontId="84" fillId="0" borderId="39">
      <alignment horizont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4" fillId="39" borderId="0" applyNumberFormat="0" applyBorder="0" applyAlignment="0" applyProtection="0"/>
    <xf numFmtId="0" fontId="0" fillId="79" borderId="0" applyNumberFormat="0" applyBorder="0" applyAlignment="0" applyProtection="0">
      <alignment vertical="center"/>
    </xf>
    <xf numFmtId="0" fontId="0" fillId="79" borderId="0" applyNumberFormat="0" applyBorder="0" applyAlignment="0" applyProtection="0">
      <alignment vertical="center"/>
    </xf>
    <xf numFmtId="0" fontId="0" fillId="3" borderId="0" applyNumberFormat="0" applyBorder="0" applyAlignment="0" applyProtection="0">
      <alignment vertical="center"/>
    </xf>
    <xf numFmtId="0" fontId="99" fillId="0" borderId="0"/>
    <xf numFmtId="0" fontId="0" fillId="3" borderId="0" applyNumberFormat="0" applyBorder="0" applyAlignment="0" applyProtection="0">
      <alignment vertical="center"/>
    </xf>
    <xf numFmtId="0" fontId="0" fillId="21" borderId="0" applyNumberFormat="0" applyBorder="0" applyAlignment="0" applyProtection="0">
      <alignment vertical="center"/>
    </xf>
    <xf numFmtId="0" fontId="94" fillId="0" borderId="0" applyNumberFormat="0" applyFill="0" applyBorder="0" applyAlignment="0" applyProtection="0"/>
    <xf numFmtId="0" fontId="0" fillId="76" borderId="0" applyNumberFormat="0" applyBorder="0" applyAlignment="0" applyProtection="0">
      <alignment vertical="center"/>
    </xf>
    <xf numFmtId="0" fontId="24" fillId="0" borderId="42" applyNumberFormat="0" applyFill="0" applyAlignment="0" applyProtection="0">
      <alignment vertical="center"/>
    </xf>
    <xf numFmtId="0" fontId="0" fillId="76"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15" borderId="0" applyNumberFormat="0" applyBorder="0" applyAlignment="0" applyProtection="0">
      <alignment vertical="center"/>
    </xf>
    <xf numFmtId="0" fontId="94" fillId="0" borderId="0" applyNumberFormat="0" applyFill="0" applyBorder="0" applyAlignment="0" applyProtection="0">
      <alignment vertical="center"/>
    </xf>
    <xf numFmtId="0" fontId="100" fillId="0" borderId="16" applyNumberFormat="0" applyFill="0" applyProtection="0">
      <alignment horizontal="center"/>
    </xf>
    <xf numFmtId="0" fontId="47" fillId="15" borderId="0" applyNumberFormat="0" applyBorder="0" applyAlignment="0" applyProtection="0">
      <alignment vertical="center"/>
    </xf>
    <xf numFmtId="0" fontId="47" fillId="73" borderId="0" applyNumberFormat="0" applyBorder="0" applyAlignment="0" applyProtection="0">
      <alignment vertical="center"/>
    </xf>
    <xf numFmtId="0" fontId="47" fillId="73" borderId="0" applyNumberFormat="0" applyBorder="0" applyAlignment="0" applyProtection="0">
      <alignment vertical="center"/>
    </xf>
    <xf numFmtId="0" fontId="64" fillId="46" borderId="0" applyNumberFormat="0" applyBorder="0" applyAlignment="0" applyProtection="0">
      <alignment vertical="center"/>
    </xf>
    <xf numFmtId="0" fontId="47" fillId="33" borderId="0" applyNumberFormat="0" applyBorder="0" applyAlignment="0" applyProtection="0">
      <alignment vertical="center"/>
    </xf>
    <xf numFmtId="14" fontId="42" fillId="0" borderId="0">
      <alignment horizontal="center" wrapText="1"/>
      <protection locked="0"/>
    </xf>
    <xf numFmtId="3" fontId="0" fillId="0" borderId="0" applyFont="0" applyFill="0" applyBorder="0" applyAlignment="0" applyProtection="0"/>
    <xf numFmtId="0" fontId="47" fillId="33" borderId="0" applyNumberFormat="0" applyBorder="0" applyAlignment="0" applyProtection="0">
      <alignment vertical="center"/>
    </xf>
    <xf numFmtId="3" fontId="0" fillId="0" borderId="0" applyFont="0" applyFill="0" applyBorder="0" applyAlignment="0" applyProtection="0"/>
    <xf numFmtId="0" fontId="47" fillId="78" borderId="0" applyProtection="0"/>
    <xf numFmtId="0" fontId="47" fillId="39" borderId="0" applyNumberFormat="0" applyBorder="0" applyAlignment="0" applyProtection="0">
      <alignment vertical="center"/>
    </xf>
    <xf numFmtId="0" fontId="0" fillId="0" borderId="0" applyNumberFormat="0" applyFont="0" applyFill="0" applyBorder="0" applyAlignment="0" applyProtection="0">
      <alignment horizontal="left"/>
    </xf>
    <xf numFmtId="0" fontId="49" fillId="64" borderId="0" applyNumberFormat="0" applyBorder="0" applyAlignment="0" applyProtection="0">
      <alignment vertical="center"/>
    </xf>
    <xf numFmtId="0" fontId="47" fillId="39" borderId="0" applyNumberFormat="0" applyBorder="0" applyAlignment="0" applyProtection="0">
      <alignment vertical="center"/>
    </xf>
    <xf numFmtId="0" fontId="47" fillId="78" borderId="0" applyProtection="0"/>
    <xf numFmtId="0" fontId="47" fillId="11" borderId="0" applyNumberFormat="0" applyBorder="0" applyAlignment="0" applyProtection="0">
      <alignment vertical="center"/>
    </xf>
    <xf numFmtId="0" fontId="41" fillId="5" borderId="18">
      <protection locked="0"/>
    </xf>
    <xf numFmtId="0" fontId="49" fillId="64" borderId="0" applyNumberFormat="0" applyBorder="0" applyAlignment="0" applyProtection="0">
      <alignment vertical="center"/>
    </xf>
    <xf numFmtId="0" fontId="47" fillId="11" borderId="0" applyNumberFormat="0" applyBorder="0" applyAlignment="0" applyProtection="0">
      <alignment vertical="center"/>
    </xf>
    <xf numFmtId="0" fontId="41" fillId="5" borderId="18">
      <protection locked="0"/>
    </xf>
    <xf numFmtId="0" fontId="49" fillId="77" borderId="0" applyNumberFormat="0" applyBorder="0" applyAlignment="0" applyProtection="0">
      <alignment vertical="center"/>
    </xf>
    <xf numFmtId="0" fontId="50" fillId="0" borderId="0" applyNumberFormat="0" applyFill="0" applyBorder="0" applyAlignment="0" applyProtection="0">
      <alignment vertical="center"/>
    </xf>
    <xf numFmtId="0" fontId="49" fillId="77" borderId="0" applyNumberFormat="0" applyBorder="0" applyAlignment="0" applyProtection="0">
      <alignment vertical="center"/>
    </xf>
    <xf numFmtId="185" fontId="0" fillId="0" borderId="0" applyFont="0" applyFill="0" applyBorder="0" applyAlignment="0" applyProtection="0"/>
    <xf numFmtId="0" fontId="49" fillId="71" borderId="0" applyNumberFormat="0" applyBorder="0" applyAlignment="0" applyProtection="0">
      <alignment vertical="center"/>
    </xf>
    <xf numFmtId="0" fontId="49" fillId="77" borderId="0" applyNumberFormat="0" applyBorder="0" applyAlignment="0" applyProtection="0">
      <alignment vertical="center"/>
    </xf>
    <xf numFmtId="0" fontId="50" fillId="0" borderId="0" applyProtection="0"/>
    <xf numFmtId="0" fontId="19" fillId="49" borderId="30" applyNumberFormat="0" applyFont="0" applyAlignment="0" applyProtection="0">
      <alignment vertical="center"/>
    </xf>
    <xf numFmtId="0" fontId="49" fillId="34" borderId="0" applyNumberFormat="0" applyBorder="0" applyAlignment="0" applyProtection="0">
      <alignment vertical="center"/>
    </xf>
    <xf numFmtId="0" fontId="49" fillId="40" borderId="0" applyNumberFormat="0" applyBorder="0" applyAlignment="0" applyProtection="0">
      <alignment vertical="center"/>
    </xf>
    <xf numFmtId="0" fontId="49" fillId="34" borderId="0" applyNumberFormat="0" applyBorder="0" applyAlignment="0" applyProtection="0">
      <alignment vertical="center"/>
    </xf>
    <xf numFmtId="0" fontId="49" fillId="38" borderId="0" applyNumberFormat="0" applyBorder="0" applyAlignment="0" applyProtection="0">
      <alignment vertical="center"/>
    </xf>
    <xf numFmtId="0" fontId="49" fillId="70" borderId="0" applyNumberFormat="0" applyBorder="0" applyAlignment="0" applyProtection="0">
      <alignment vertical="center"/>
    </xf>
    <xf numFmtId="0" fontId="49" fillId="38" borderId="0" applyNumberFormat="0" applyBorder="0" applyAlignment="0" applyProtection="0">
      <alignment vertical="center"/>
    </xf>
    <xf numFmtId="0" fontId="49" fillId="70" borderId="0" applyNumberFormat="0" applyBorder="0" applyAlignment="0" applyProtection="0">
      <alignment vertical="center"/>
    </xf>
    <xf numFmtId="0" fontId="49" fillId="38" borderId="0" applyNumberFormat="0" applyBorder="0" applyAlignment="0" applyProtection="0">
      <alignment vertical="center"/>
    </xf>
    <xf numFmtId="0" fontId="49" fillId="30" borderId="0" applyNumberFormat="0" applyBorder="0" applyAlignment="0" applyProtection="0">
      <alignment vertical="center"/>
    </xf>
    <xf numFmtId="0" fontId="92" fillId="14" borderId="36" applyNumberFormat="0" applyAlignment="0" applyProtection="0">
      <alignment vertical="center"/>
    </xf>
    <xf numFmtId="0" fontId="49" fillId="72" borderId="0" applyNumberFormat="0" applyBorder="0" applyAlignment="0" applyProtection="0">
      <alignment vertical="center"/>
    </xf>
    <xf numFmtId="0" fontId="49" fillId="72" borderId="0" applyNumberFormat="0" applyBorder="0" applyAlignment="0" applyProtection="0">
      <alignment vertical="center"/>
    </xf>
    <xf numFmtId="0" fontId="49" fillId="30" borderId="0" applyNumberFormat="0" applyBorder="0" applyAlignment="0" applyProtection="0">
      <alignment vertical="center"/>
    </xf>
    <xf numFmtId="0" fontId="47" fillId="21" borderId="0" applyProtection="0"/>
    <xf numFmtId="0" fontId="49" fillId="81" borderId="0" applyNumberFormat="0" applyBorder="0" applyAlignment="0" applyProtection="0">
      <alignment vertical="center"/>
    </xf>
    <xf numFmtId="0" fontId="47" fillId="21" borderId="0" applyProtection="0"/>
    <xf numFmtId="0" fontId="49" fillId="81" borderId="0" applyNumberFormat="0" applyBorder="0" applyAlignment="0" applyProtection="0">
      <alignment vertical="center"/>
    </xf>
    <xf numFmtId="0" fontId="41" fillId="5" borderId="18">
      <protection locked="0"/>
    </xf>
    <xf numFmtId="0" fontId="49" fillId="19" borderId="0" applyNumberFormat="0" applyBorder="0" applyAlignment="0" applyProtection="0">
      <alignment vertical="center"/>
    </xf>
    <xf numFmtId="0" fontId="49" fillId="81" borderId="0" applyNumberFormat="0" applyBorder="0" applyAlignment="0" applyProtection="0">
      <alignment vertical="center"/>
    </xf>
    <xf numFmtId="0" fontId="49" fillId="81" borderId="0" applyNumberFormat="0" applyBorder="0" applyAlignment="0" applyProtection="0">
      <alignment vertical="center"/>
    </xf>
    <xf numFmtId="0" fontId="49" fillId="19" borderId="0" applyNumberFormat="0" applyBorder="0" applyAlignment="0" applyProtection="0">
      <alignment vertical="center"/>
    </xf>
    <xf numFmtId="0" fontId="47" fillId="11" borderId="0" applyProtection="0"/>
    <xf numFmtId="0" fontId="49" fillId="45" borderId="0" applyNumberFormat="0" applyBorder="0" applyAlignment="0" applyProtection="0">
      <alignment vertical="center"/>
    </xf>
    <xf numFmtId="0" fontId="91" fillId="0" borderId="12">
      <alignment horizontal="left" vertical="center"/>
    </xf>
    <xf numFmtId="0" fontId="47" fillId="11" borderId="0" applyProtection="0"/>
    <xf numFmtId="0" fontId="49" fillId="67" borderId="0" applyNumberFormat="0" applyBorder="0" applyAlignment="0" applyProtection="0">
      <alignment vertical="center"/>
    </xf>
    <xf numFmtId="0" fontId="44" fillId="14" borderId="0" applyNumberFormat="0" applyBorder="0" applyAlignment="0" applyProtection="0"/>
    <xf numFmtId="0" fontId="49" fillId="45" borderId="0" applyNumberFormat="0" applyBorder="0" applyAlignment="0" applyProtection="0">
      <alignment vertical="center"/>
    </xf>
    <xf numFmtId="0" fontId="49" fillId="67" borderId="0" applyNumberFormat="0" applyBorder="0" applyAlignment="0" applyProtection="0">
      <alignment vertical="center"/>
    </xf>
    <xf numFmtId="0" fontId="49" fillId="45" borderId="0" applyNumberFormat="0" applyBorder="0" applyAlignment="0" applyProtection="0">
      <alignment vertical="center"/>
    </xf>
    <xf numFmtId="0" fontId="47" fillId="85" borderId="0" applyNumberFormat="0" applyBorder="0" applyAlignment="0" applyProtection="0">
      <alignment vertical="center"/>
    </xf>
    <xf numFmtId="0" fontId="47" fillId="85" borderId="0" applyNumberFormat="0" applyBorder="0" applyAlignment="0" applyProtection="0">
      <alignment vertical="center"/>
    </xf>
    <xf numFmtId="0" fontId="41" fillId="5" borderId="18">
      <protection locked="0"/>
    </xf>
    <xf numFmtId="0" fontId="47" fillId="15" borderId="0" applyNumberFormat="0" applyBorder="0" applyAlignment="0" applyProtection="0">
      <alignment vertical="center"/>
    </xf>
    <xf numFmtId="15" fontId="102" fillId="0" borderId="0"/>
    <xf numFmtId="0" fontId="47" fillId="79" borderId="0" applyNumberFormat="0" applyBorder="0" applyAlignment="0" applyProtection="0">
      <alignment vertical="center"/>
    </xf>
    <xf numFmtId="0" fontId="47" fillId="79" borderId="0" applyNumberFormat="0" applyBorder="0" applyAlignment="0" applyProtection="0">
      <alignment vertical="center"/>
    </xf>
    <xf numFmtId="182" fontId="0" fillId="0" borderId="0" applyFont="0" applyFill="0" applyBorder="0" applyAlignment="0" applyProtection="0"/>
    <xf numFmtId="0" fontId="47" fillId="82" borderId="0" applyNumberFormat="0" applyBorder="0" applyAlignment="0" applyProtection="0">
      <alignment vertical="center"/>
    </xf>
    <xf numFmtId="0" fontId="90" fillId="0" borderId="27" applyProtection="0"/>
    <xf numFmtId="0" fontId="47" fillId="82" borderId="0" applyNumberFormat="0" applyBorder="0" applyAlignment="0" applyProtection="0">
      <alignment vertical="center"/>
    </xf>
    <xf numFmtId="0" fontId="70" fillId="0" borderId="43" applyNumberFormat="0" applyFill="0" applyAlignment="0" applyProtection="0">
      <alignment vertical="center"/>
    </xf>
    <xf numFmtId="0" fontId="47" fillId="39" borderId="0" applyNumberFormat="0" applyBorder="0" applyAlignment="0" applyProtection="0">
      <alignment vertical="center"/>
    </xf>
    <xf numFmtId="0" fontId="59" fillId="29" borderId="0" applyNumberFormat="0" applyBorder="0" applyAlignment="0" applyProtection="0"/>
    <xf numFmtId="0" fontId="70" fillId="0" borderId="43" applyNumberFormat="0" applyFill="0" applyAlignment="0" applyProtection="0">
      <alignment vertical="center"/>
    </xf>
    <xf numFmtId="0" fontId="47" fillId="39" borderId="0" applyNumberFormat="0" applyBorder="0" applyAlignment="0" applyProtection="0">
      <alignment vertical="center"/>
    </xf>
    <xf numFmtId="0" fontId="47" fillId="28" borderId="0" applyNumberFormat="0" applyBorder="0" applyAlignment="0" applyProtection="0">
      <alignment vertical="center"/>
    </xf>
    <xf numFmtId="0" fontId="70" fillId="0" borderId="43" applyNumberFormat="0" applyFill="0" applyAlignment="0" applyProtection="0">
      <alignment vertical="center"/>
    </xf>
    <xf numFmtId="0" fontId="76" fillId="0" borderId="0">
      <protection locked="0"/>
    </xf>
    <xf numFmtId="0" fontId="49" fillId="23" borderId="0" applyNumberFormat="0" applyBorder="0" applyAlignment="0" applyProtection="0">
      <alignment vertical="center"/>
    </xf>
    <xf numFmtId="0" fontId="59" fillId="9" borderId="0" applyNumberFormat="0" applyBorder="0" applyAlignment="0" applyProtection="0"/>
    <xf numFmtId="0" fontId="59" fillId="9"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70" fillId="0" borderId="43" applyNumberFormat="0" applyFill="0" applyAlignment="0" applyProtection="0">
      <alignment vertical="center"/>
    </xf>
    <xf numFmtId="0" fontId="44" fillId="74" borderId="0" applyNumberFormat="0" applyBorder="0" applyAlignment="0" applyProtection="0"/>
    <xf numFmtId="0" fontId="44" fillId="74" borderId="0" applyNumberFormat="0" applyBorder="0" applyAlignment="0" applyProtection="0"/>
    <xf numFmtId="0" fontId="47" fillId="39" borderId="0" applyNumberFormat="0" applyBorder="0" applyAlignment="0" applyProtection="0">
      <alignment vertical="center"/>
    </xf>
    <xf numFmtId="0" fontId="44" fillId="78" borderId="0" applyNumberFormat="0" applyBorder="0" applyAlignment="0" applyProtection="0"/>
    <xf numFmtId="0" fontId="44" fillId="78" borderId="0" applyNumberFormat="0" applyBorder="0" applyAlignment="0" applyProtection="0"/>
    <xf numFmtId="0" fontId="47" fillId="84" borderId="0" applyNumberFormat="0" applyBorder="0" applyAlignment="0" applyProtection="0">
      <alignment vertical="center"/>
    </xf>
    <xf numFmtId="0" fontId="59" fillId="29" borderId="0" applyNumberFormat="0" applyBorder="0" applyAlignment="0" applyProtection="0"/>
    <xf numFmtId="0" fontId="64" fillId="46" borderId="0" applyNumberFormat="0" applyBorder="0" applyAlignment="0" applyProtection="0">
      <alignment vertical="center"/>
    </xf>
    <xf numFmtId="0" fontId="44" fillId="39" borderId="0" applyNumberFormat="0" applyBorder="0" applyAlignment="0" applyProtection="0"/>
    <xf numFmtId="0" fontId="0" fillId="0" borderId="0" applyFont="0" applyFill="0" applyBorder="0" applyAlignment="0" applyProtection="0"/>
    <xf numFmtId="0" fontId="59" fillId="12" borderId="0" applyNumberFormat="0" applyBorder="0" applyAlignment="0" applyProtection="0"/>
    <xf numFmtId="191" fontId="0" fillId="0" borderId="0" applyFont="0" applyFill="0" applyBorder="0" applyAlignment="0" applyProtection="0"/>
    <xf numFmtId="0" fontId="59" fillId="12"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24" fillId="0" borderId="42" applyNumberFormat="0" applyFill="0" applyAlignment="0" applyProtection="0">
      <alignment vertical="center"/>
    </xf>
    <xf numFmtId="0" fontId="44" fillId="74"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11" borderId="0" applyNumberFormat="0" applyBorder="0" applyAlignment="0" applyProtection="0"/>
    <xf numFmtId="0" fontId="44" fillId="33" borderId="0" applyNumberFormat="0" applyBorder="0" applyAlignment="0" applyProtection="0"/>
    <xf numFmtId="190" fontId="0" fillId="0" borderId="0" applyFont="0" applyFill="0" applyBorder="0" applyAlignment="0" applyProtection="0"/>
    <xf numFmtId="0" fontId="44" fillId="74" borderId="0" applyNumberFormat="0" applyBorder="0" applyAlignment="0" applyProtection="0"/>
    <xf numFmtId="0" fontId="44" fillId="28" borderId="0" applyNumberFormat="0" applyBorder="0" applyAlignment="0" applyProtection="0"/>
    <xf numFmtId="0" fontId="44" fillId="74" borderId="0" applyNumberFormat="0" applyBorder="0" applyAlignment="0" applyProtection="0"/>
    <xf numFmtId="0" fontId="79" fillId="0" borderId="0"/>
    <xf numFmtId="0" fontId="59" fillId="56" borderId="0" applyNumberFormat="0" applyBorder="0" applyAlignment="0" applyProtection="0"/>
    <xf numFmtId="0" fontId="44" fillId="21" borderId="0" applyNumberFormat="0" applyBorder="0" applyAlignment="0" applyProtection="0"/>
    <xf numFmtId="0" fontId="44" fillId="39" borderId="0" applyNumberFormat="0" applyBorder="0" applyAlignment="0" applyProtection="0"/>
    <xf numFmtId="0" fontId="59" fillId="29" borderId="0" applyNumberFormat="0" applyBorder="0" applyAlignment="0" applyProtection="0"/>
    <xf numFmtId="0" fontId="59" fillId="11" borderId="0" applyNumberFormat="0" applyBorder="0" applyAlignment="0" applyProtection="0"/>
    <xf numFmtId="0" fontId="44" fillId="11" borderId="0" applyNumberFormat="0" applyBorder="0" applyAlignment="0" applyProtection="0"/>
    <xf numFmtId="0" fontId="47" fillId="80" borderId="0" applyNumberFormat="0" applyBorder="0" applyAlignment="0" applyProtection="0">
      <alignment vertical="center"/>
    </xf>
    <xf numFmtId="0" fontId="64" fillId="46" borderId="0" applyNumberFormat="0" applyBorder="0" applyAlignment="0" applyProtection="0">
      <alignment vertical="center"/>
    </xf>
    <xf numFmtId="0" fontId="60" fillId="13" borderId="26" applyNumberFormat="0" applyAlignment="0" applyProtection="0">
      <alignment vertical="center"/>
    </xf>
    <xf numFmtId="0" fontId="84" fillId="0" borderId="39">
      <alignment horizontal="center"/>
    </xf>
    <xf numFmtId="0" fontId="84" fillId="0" borderId="0" applyNumberFormat="0" applyFill="0" applyBorder="0" applyAlignment="0" applyProtection="0"/>
    <xf numFmtId="0" fontId="94" fillId="0" borderId="0" applyNumberFormat="0" applyFill="0" applyBorder="0" applyAlignment="0" applyProtection="0">
      <alignment vertical="center"/>
    </xf>
    <xf numFmtId="188" fontId="0" fillId="0" borderId="0" applyFont="0" applyFill="0" applyBorder="0" applyAlignment="0" applyProtection="0"/>
    <xf numFmtId="0" fontId="67" fillId="0" borderId="40" applyNumberFormat="0" applyFill="0" applyAlignment="0" applyProtection="0">
      <alignment vertical="center"/>
    </xf>
    <xf numFmtId="193" fontId="79" fillId="0" borderId="0"/>
    <xf numFmtId="179" fontId="0" fillId="0" borderId="0" applyFont="0" applyFill="0" applyBorder="0" applyAlignment="0" applyProtection="0"/>
    <xf numFmtId="185" fontId="0" fillId="0" borderId="0" applyFont="0" applyFill="0" applyBorder="0" applyAlignment="0" applyProtection="0"/>
    <xf numFmtId="178" fontId="79" fillId="0" borderId="0"/>
    <xf numFmtId="0" fontId="83" fillId="0" borderId="0" applyNumberFormat="0" applyFill="0" applyBorder="0" applyAlignment="0" applyProtection="0">
      <alignment vertical="center"/>
    </xf>
    <xf numFmtId="0" fontId="84" fillId="0" borderId="0" applyNumberFormat="0" applyFill="0" applyBorder="0" applyAlignment="0" applyProtection="0"/>
    <xf numFmtId="0" fontId="83" fillId="0" borderId="0" applyNumberFormat="0" applyFill="0" applyBorder="0" applyAlignment="0" applyProtection="0">
      <alignment vertical="center"/>
    </xf>
    <xf numFmtId="0" fontId="89" fillId="0" borderId="0"/>
    <xf numFmtId="0" fontId="57" fillId="12" borderId="0" applyNumberFormat="0" applyBorder="0" applyAlignment="0" applyProtection="0">
      <alignment vertical="center"/>
    </xf>
    <xf numFmtId="4" fontId="0" fillId="0" borderId="0" applyFont="0" applyFill="0" applyBorder="0" applyAlignment="0" applyProtection="0"/>
    <xf numFmtId="0" fontId="89" fillId="0" borderId="0"/>
    <xf numFmtId="0" fontId="57" fillId="12" borderId="0" applyNumberFormat="0" applyBorder="0" applyAlignment="0" applyProtection="0">
      <alignment vertical="center"/>
    </xf>
    <xf numFmtId="0" fontId="78" fillId="0" borderId="0" applyNumberFormat="0" applyFill="0" applyBorder="0" applyAlignment="0" applyProtection="0">
      <alignment vertical="center"/>
    </xf>
    <xf numFmtId="0" fontId="57" fillId="12" borderId="0" applyNumberFormat="0" applyBorder="0" applyAlignment="0" applyProtection="0">
      <alignment vertical="center"/>
    </xf>
    <xf numFmtId="0" fontId="82" fillId="33" borderId="0" applyNumberFormat="0" applyBorder="0" applyAlignment="0" applyProtection="0"/>
    <xf numFmtId="0" fontId="39" fillId="0" borderId="27" applyProtection="0"/>
    <xf numFmtId="0" fontId="49" fillId="22" borderId="0" applyNumberFormat="0" applyBorder="0" applyAlignment="0" applyProtection="0">
      <alignment vertical="center"/>
    </xf>
    <xf numFmtId="0" fontId="91" fillId="0" borderId="35" applyNumberFormat="0" applyAlignment="0" applyProtection="0">
      <alignment horizontal="left" vertical="center"/>
    </xf>
    <xf numFmtId="0" fontId="90" fillId="0" borderId="34" applyNumberFormat="0" applyFill="0" applyAlignment="0" applyProtection="0">
      <alignment vertical="center"/>
    </xf>
    <xf numFmtId="0" fontId="90" fillId="0" borderId="34" applyNumberFormat="0" applyFill="0" applyAlignment="0" applyProtection="0">
      <alignment vertical="center"/>
    </xf>
    <xf numFmtId="0" fontId="50" fillId="0" borderId="0" applyNumberFormat="0" applyFill="0" applyBorder="0" applyAlignment="0" applyProtection="0">
      <alignment vertical="center"/>
    </xf>
    <xf numFmtId="0" fontId="82" fillId="29" borderId="6" applyNumberFormat="0" applyBorder="0" applyAlignment="0" applyProtection="0"/>
    <xf numFmtId="0" fontId="82" fillId="29" borderId="6" applyNumberFormat="0" applyBorder="0" applyAlignment="0" applyProtection="0"/>
    <xf numFmtId="177" fontId="101" fillId="83" borderId="0"/>
    <xf numFmtId="0" fontId="24" fillId="13" borderId="44" applyNumberFormat="0" applyAlignment="0" applyProtection="0">
      <alignment vertical="center"/>
    </xf>
    <xf numFmtId="0" fontId="96" fillId="0" borderId="38" applyNumberFormat="0" applyFill="0" applyAlignment="0" applyProtection="0">
      <alignment vertical="center"/>
    </xf>
    <xf numFmtId="177" fontId="85" fillId="68" borderId="0"/>
    <xf numFmtId="38" fontId="0" fillId="0" borderId="0" applyFont="0" applyFill="0" applyBorder="0" applyAlignment="0" applyProtection="0"/>
    <xf numFmtId="0" fontId="38" fillId="0" borderId="0" applyProtection="0"/>
    <xf numFmtId="40" fontId="0" fillId="0" borderId="0" applyFont="0" applyFill="0" applyBorder="0" applyAlignment="0" applyProtection="0"/>
    <xf numFmtId="184" fontId="0" fillId="0" borderId="0" applyFont="0" applyFill="0" applyBorder="0" applyAlignment="0" applyProtection="0"/>
    <xf numFmtId="0" fontId="87" fillId="0" borderId="0" applyNumberFormat="0" applyFill="0" applyBorder="0" applyAlignment="0" applyProtection="0">
      <alignment vertical="center"/>
    </xf>
    <xf numFmtId="37" fontId="97" fillId="0" borderId="0"/>
    <xf numFmtId="0" fontId="76" fillId="0" borderId="0"/>
    <xf numFmtId="0" fontId="24" fillId="13" borderId="44" applyNumberFormat="0" applyAlignment="0" applyProtection="0">
      <alignment vertical="center"/>
    </xf>
    <xf numFmtId="10" fontId="0" fillId="0" borderId="0" applyFont="0" applyFill="0" applyBorder="0" applyAlignment="0" applyProtection="0"/>
    <xf numFmtId="0" fontId="41" fillId="5" borderId="18">
      <protection locked="0"/>
    </xf>
    <xf numFmtId="10" fontId="0" fillId="0" borderId="0" applyFont="0" applyFill="0" applyBorder="0" applyAlignment="0" applyProtection="0"/>
    <xf numFmtId="9" fontId="0" fillId="0" borderId="0" applyFont="0" applyFill="0" applyBorder="0" applyAlignment="0" applyProtection="0"/>
    <xf numFmtId="15" fontId="0" fillId="0" borderId="0" applyFont="0" applyFill="0" applyBorder="0" applyAlignment="0" applyProtection="0"/>
    <xf numFmtId="15" fontId="0" fillId="0" borderId="0" applyFont="0" applyFill="0" applyBorder="0" applyAlignment="0" applyProtection="0"/>
    <xf numFmtId="4" fontId="0" fillId="0" borderId="0" applyFont="0" applyFill="0" applyBorder="0" applyAlignment="0" applyProtection="0"/>
    <xf numFmtId="0" fontId="0" fillId="86" borderId="0" applyNumberFormat="0" applyFont="0" applyBorder="0" applyAlignment="0" applyProtection="0"/>
    <xf numFmtId="0" fontId="0" fillId="86" borderId="0" applyNumberFormat="0" applyFont="0" applyBorder="0" applyAlignment="0" applyProtection="0"/>
    <xf numFmtId="0" fontId="41" fillId="5" borderId="18">
      <protection locked="0"/>
    </xf>
    <xf numFmtId="0" fontId="41" fillId="5" borderId="18">
      <protection locked="0"/>
    </xf>
    <xf numFmtId="0" fontId="41" fillId="5" borderId="18">
      <protection locked="0"/>
    </xf>
    <xf numFmtId="0" fontId="41" fillId="5" borderId="18">
      <protection locked="0"/>
    </xf>
    <xf numFmtId="0" fontId="40" fillId="0" borderId="45" applyNumberFormat="0" applyFill="0" applyAlignment="0" applyProtection="0">
      <alignment vertical="center"/>
    </xf>
    <xf numFmtId="0" fontId="41" fillId="5" borderId="18">
      <protection locked="0"/>
    </xf>
    <xf numFmtId="0" fontId="87" fillId="0" borderId="0" applyNumberFormat="0" applyFill="0" applyBorder="0" applyAlignment="0" applyProtection="0">
      <alignment vertical="center"/>
    </xf>
    <xf numFmtId="194" fontId="0" fillId="0" borderId="0" applyFont="0" applyFill="0" applyBorder="0" applyAlignment="0" applyProtection="0"/>
    <xf numFmtId="0" fontId="51" fillId="0" borderId="17" applyNumberFormat="0" applyFill="0" applyProtection="0">
      <alignment horizontal="right"/>
    </xf>
    <xf numFmtId="0" fontId="81" fillId="46" borderId="0" applyNumberFormat="0" applyBorder="0" applyAlignment="0" applyProtection="0"/>
    <xf numFmtId="0" fontId="40" fillId="0" borderId="45" applyNumberFormat="0" applyFill="0" applyAlignment="0" applyProtection="0">
      <alignment vertical="center"/>
    </xf>
    <xf numFmtId="0" fontId="39" fillId="0" borderId="27" applyProtection="0"/>
    <xf numFmtId="0" fontId="40" fillId="0" borderId="45" applyNumberFormat="0" applyFill="0" applyAlignment="0" applyProtection="0">
      <alignment vertical="center"/>
    </xf>
    <xf numFmtId="0" fontId="40" fillId="0" borderId="45" applyNumberFormat="0" applyFill="0" applyAlignment="0" applyProtection="0">
      <alignment vertical="center"/>
    </xf>
    <xf numFmtId="0" fontId="50" fillId="0" borderId="46" applyProtection="0"/>
    <xf numFmtId="0" fontId="67" fillId="0" borderId="41" applyNumberFormat="0" applyFill="0" applyAlignment="0" applyProtection="0">
      <alignment vertical="center"/>
    </xf>
    <xf numFmtId="0" fontId="58" fillId="27" borderId="0" applyNumberFormat="0" applyBorder="0" applyAlignment="0" applyProtection="0">
      <alignment vertical="center"/>
    </xf>
    <xf numFmtId="0" fontId="50" fillId="0" borderId="46" applyProtection="0"/>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50" fillId="0" borderId="0" applyProtection="0"/>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94" fillId="0" borderId="0" applyProtection="0"/>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94" fillId="0" borderId="0" applyNumberFormat="0" applyFill="0" applyBorder="0" applyAlignment="0" applyProtection="0"/>
    <xf numFmtId="0" fontId="88" fillId="15" borderId="0" applyProtection="0"/>
    <xf numFmtId="0" fontId="103" fillId="0" borderId="0" applyNumberFormat="0" applyFill="0" applyBorder="0" applyAlignment="0" applyProtection="0">
      <alignment vertical="center"/>
    </xf>
    <xf numFmtId="0" fontId="80" fillId="25" borderId="0" applyNumberFormat="0" applyBorder="0" applyAlignment="0" applyProtection="0">
      <alignment vertical="center"/>
    </xf>
    <xf numFmtId="0" fontId="88" fillId="15" borderId="0" applyProtection="0"/>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81" fillId="46" borderId="0" applyNumberFormat="0" applyBorder="0" applyAlignment="0" applyProtection="0"/>
    <xf numFmtId="0" fontId="81" fillId="46" borderId="0" applyNumberFormat="0" applyBorder="0" applyAlignment="0" applyProtection="0"/>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81" fillId="46" borderId="0" applyNumberFormat="0" applyBorder="0" applyAlignment="0" applyProtection="0"/>
    <xf numFmtId="0" fontId="81" fillId="46" borderId="0" applyNumberFormat="0" applyBorder="0" applyAlignment="0" applyProtection="0"/>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46" fillId="12" borderId="0" applyNumberFormat="0" applyBorder="0" applyAlignment="0" applyProtection="0"/>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88" fillId="73" borderId="0" applyProtection="0"/>
    <xf numFmtId="0" fontId="64" fillId="46" borderId="0" applyNumberFormat="0" applyBorder="0" applyAlignment="0" applyProtection="0">
      <alignment vertical="center"/>
    </xf>
    <xf numFmtId="0" fontId="104" fillId="55"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89" fillId="0" borderId="0"/>
    <xf numFmtId="0" fontId="89" fillId="0" borderId="0"/>
    <xf numFmtId="0" fontId="38" fillId="0" borderId="0"/>
    <xf numFmtId="0" fontId="58" fillId="27" borderId="0" applyNumberFormat="0" applyBorder="0" applyAlignment="0" applyProtection="0">
      <alignment vertical="center"/>
    </xf>
    <xf numFmtId="0" fontId="57" fillId="12" borderId="0" applyNumberFormat="0" applyBorder="0" applyAlignment="0" applyProtection="0">
      <alignment vertical="center"/>
    </xf>
    <xf numFmtId="0" fontId="89" fillId="0" borderId="0"/>
    <xf numFmtId="0" fontId="89"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pplyProtection="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105" fillId="0" borderId="0">
      <alignment vertical="center"/>
    </xf>
    <xf numFmtId="0" fontId="105" fillId="0" borderId="0">
      <alignment vertical="center"/>
    </xf>
    <xf numFmtId="0" fontId="38" fillId="0" borderId="0">
      <alignment vertical="center"/>
    </xf>
    <xf numFmtId="0" fontId="105" fillId="0" borderId="0">
      <alignment vertical="center"/>
    </xf>
    <xf numFmtId="0" fontId="105" fillId="0" borderId="0">
      <alignment vertical="center"/>
    </xf>
    <xf numFmtId="0" fontId="105" fillId="0" borderId="0">
      <alignment vertical="center"/>
    </xf>
    <xf numFmtId="0" fontId="105" fillId="0" borderId="0">
      <alignment vertical="center"/>
    </xf>
    <xf numFmtId="0" fontId="38" fillId="0" borderId="0">
      <alignment vertical="center"/>
    </xf>
    <xf numFmtId="0" fontId="106" fillId="0" borderId="0">
      <alignment vertical="center"/>
    </xf>
    <xf numFmtId="0" fontId="106" fillId="0" borderId="0">
      <alignment vertical="center"/>
    </xf>
    <xf numFmtId="0" fontId="106" fillId="0" borderId="0">
      <alignment vertical="center"/>
    </xf>
    <xf numFmtId="0" fontId="106" fillId="0" borderId="0">
      <alignment vertical="center"/>
    </xf>
    <xf numFmtId="0" fontId="49" fillId="23" borderId="0" applyNumberFormat="0" applyBorder="0" applyAlignment="0" applyProtection="0">
      <alignment vertical="center"/>
    </xf>
    <xf numFmtId="0" fontId="45" fillId="11" borderId="26" applyProtection="0"/>
    <xf numFmtId="0" fontId="0" fillId="0" borderId="0"/>
    <xf numFmtId="43" fontId="0" fillId="0" borderId="0" applyFont="0" applyFill="0" applyBorder="0" applyAlignment="0" applyProtection="0"/>
    <xf numFmtId="0" fontId="21" fillId="0" borderId="0">
      <alignment vertical="center"/>
    </xf>
    <xf numFmtId="0" fontId="107" fillId="10" borderId="32" applyNumberFormat="0" applyAlignment="0" applyProtection="0">
      <alignment vertical="center"/>
    </xf>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51" fillId="0" borderId="0"/>
    <xf numFmtId="0" fontId="38" fillId="0" borderId="0">
      <alignment vertical="center"/>
    </xf>
    <xf numFmtId="0" fontId="51" fillId="0" borderId="0"/>
    <xf numFmtId="0" fontId="38" fillId="0" borderId="0">
      <alignment vertical="center"/>
    </xf>
    <xf numFmtId="0" fontId="51" fillId="0" borderId="0"/>
    <xf numFmtId="0" fontId="38" fillId="0" borderId="0">
      <alignment vertical="center"/>
    </xf>
    <xf numFmtId="0" fontId="51" fillId="0" borderId="0"/>
    <xf numFmtId="0" fontId="38" fillId="0" borderId="0">
      <alignment vertical="center"/>
    </xf>
    <xf numFmtId="0" fontId="108"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0" fillId="0" borderId="0">
      <alignment vertical="center"/>
    </xf>
    <xf numFmtId="0" fontId="0" fillId="0" borderId="0">
      <alignment vertical="center"/>
    </xf>
    <xf numFmtId="0" fontId="109" fillId="0" borderId="0"/>
    <xf numFmtId="0" fontId="109" fillId="0" borderId="0"/>
    <xf numFmtId="0" fontId="0" fillId="0" borderId="0"/>
    <xf numFmtId="0" fontId="109" fillId="0" borderId="0"/>
    <xf numFmtId="0" fontId="109" fillId="0" borderId="0"/>
    <xf numFmtId="0" fontId="109" fillId="0" borderId="0"/>
    <xf numFmtId="0" fontId="109" fillId="0" borderId="0"/>
    <xf numFmtId="0" fontId="38" fillId="0" borderId="0"/>
    <xf numFmtId="0" fontId="38" fillId="0" borderId="0"/>
    <xf numFmtId="0" fontId="89" fillId="0" borderId="0"/>
    <xf numFmtId="0" fontId="89" fillId="0" borderId="0"/>
    <xf numFmtId="0" fontId="89" fillId="0" borderId="0"/>
    <xf numFmtId="0" fontId="0" fillId="0" borderId="0" applyProtection="0">
      <alignment vertical="center"/>
    </xf>
    <xf numFmtId="0" fontId="51" fillId="0" borderId="0" applyProtection="0"/>
    <xf numFmtId="0" fontId="110" fillId="0" borderId="0" applyNumberFormat="0" applyFill="0" applyBorder="0" applyAlignment="0" applyProtection="0"/>
    <xf numFmtId="0" fontId="57" fillId="12" borderId="0" applyProtection="0"/>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7" fillId="12" borderId="0" applyProtection="0"/>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46" fillId="12" borderId="0" applyNumberFormat="0" applyBorder="0" applyAlignment="0" applyProtection="0"/>
    <xf numFmtId="0" fontId="46" fillId="12" borderId="0" applyNumberFormat="0" applyBorder="0" applyAlignment="0" applyProtection="0"/>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46" fillId="12" borderId="0" applyNumberFormat="0" applyBorder="0" applyAlignment="0" applyProtection="0"/>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46" fillId="12" borderId="0" applyNumberFormat="0" applyBorder="0" applyAlignment="0" applyProtection="0"/>
    <xf numFmtId="0" fontId="43" fillId="10" borderId="25" applyNumberFormat="0" applyAlignment="0" applyProtection="0">
      <alignment vertical="center"/>
    </xf>
    <xf numFmtId="0" fontId="46" fillId="12" borderId="0" applyNumberFormat="0" applyBorder="0" applyAlignment="0" applyProtection="0"/>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103" fillId="0" borderId="0" applyNumberFormat="0" applyFill="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10" fillId="0" borderId="42" applyProtection="0"/>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10" fillId="0" borderId="42" applyProtection="0"/>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111" fillId="0" borderId="33" applyNumberFormat="0" applyFill="0" applyAlignment="0" applyProtection="0">
      <alignment vertical="center"/>
    </xf>
    <xf numFmtId="0" fontId="60" fillId="13" borderId="26" applyProtection="0"/>
    <xf numFmtId="0" fontId="92" fillId="14" borderId="36" applyProtection="0"/>
    <xf numFmtId="0" fontId="112" fillId="42" borderId="28" applyNumberFormat="0" applyAlignment="0" applyProtection="0">
      <alignment vertical="center"/>
    </xf>
    <xf numFmtId="0" fontId="112" fillId="42" borderId="28" applyNumberFormat="0" applyAlignment="0" applyProtection="0">
      <alignment vertical="center"/>
    </xf>
    <xf numFmtId="0" fontId="112" fillId="42" borderId="28" applyNumberFormat="0" applyAlignment="0" applyProtection="0">
      <alignment vertical="center"/>
    </xf>
    <xf numFmtId="0" fontId="112" fillId="42" borderId="28" applyNumberFormat="0" applyAlignment="0" applyProtection="0">
      <alignment vertical="center"/>
    </xf>
    <xf numFmtId="0" fontId="83" fillId="0" borderId="0" applyProtection="0"/>
    <xf numFmtId="0" fontId="83" fillId="0" borderId="0" applyProtection="0"/>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0" fillId="0" borderId="16" applyNumberFormat="0" applyFill="0" applyProtection="0">
      <alignment horizontal="left"/>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96" fillId="0" borderId="38" applyProtection="0"/>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96" fillId="0" borderId="38" applyProtection="0"/>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113" fillId="0" borderId="29" applyNumberFormat="0" applyFill="0" applyAlignment="0" applyProtection="0">
      <alignment vertical="center"/>
    </xf>
    <xf numFmtId="0" fontId="47" fillId="82" borderId="0" applyNumberFormat="0" applyBorder="0" applyAlignment="0" applyProtection="0">
      <alignment vertical="center"/>
    </xf>
    <xf numFmtId="0" fontId="38" fillId="0" borderId="0"/>
    <xf numFmtId="41"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3" fillId="87" borderId="0" applyNumberFormat="0" applyBorder="0" applyAlignment="0" applyProtection="0"/>
    <xf numFmtId="0" fontId="93" fillId="87" borderId="0" applyNumberFormat="0" applyBorder="0" applyAlignment="0" applyProtection="0"/>
    <xf numFmtId="0" fontId="93" fillId="75" borderId="0" applyNumberFormat="0" applyBorder="0" applyAlignment="0" applyProtection="0"/>
    <xf numFmtId="0" fontId="93" fillId="75" borderId="0" applyNumberFormat="0" applyBorder="0" applyAlignment="0" applyProtection="0"/>
    <xf numFmtId="0" fontId="93" fillId="88" borderId="0" applyNumberFormat="0" applyBorder="0" applyAlignment="0" applyProtection="0"/>
    <xf numFmtId="0" fontId="93" fillId="88" borderId="0" applyNumberFormat="0" applyBorder="0" applyAlignment="0" applyProtection="0"/>
    <xf numFmtId="0" fontId="47" fillId="39" borderId="0" applyProtection="0"/>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7" fillId="39" borderId="0" applyProtection="0"/>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107" fillId="10" borderId="32" applyNumberFormat="0" applyAlignment="0" applyProtection="0">
      <alignment vertical="center"/>
    </xf>
    <xf numFmtId="0" fontId="47" fillId="84" borderId="0" applyProtection="0"/>
    <xf numFmtId="0" fontId="47" fillId="84" borderId="0" applyProtection="0"/>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7" fillId="36" borderId="0" applyProtection="0"/>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7" fillId="36" borderId="0" applyProtection="0"/>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9" fillId="63" borderId="0" applyNumberFormat="0" applyBorder="0" applyAlignment="0" applyProtection="0">
      <alignment vertical="center"/>
    </xf>
    <xf numFmtId="0" fontId="49" fillId="64" borderId="0" applyNumberFormat="0" applyBorder="0" applyAlignment="0" applyProtection="0">
      <alignment vertical="center"/>
    </xf>
    <xf numFmtId="0" fontId="49" fillId="64" borderId="0" applyNumberFormat="0" applyBorder="0" applyAlignment="0" applyProtection="0">
      <alignment vertical="center"/>
    </xf>
    <xf numFmtId="0" fontId="49" fillId="64" borderId="0" applyNumberFormat="0" applyBorder="0" applyAlignment="0" applyProtection="0">
      <alignment vertical="center"/>
    </xf>
    <xf numFmtId="0" fontId="49" fillId="64" borderId="0" applyNumberFormat="0" applyBorder="0" applyAlignment="0" applyProtection="0">
      <alignment vertical="center"/>
    </xf>
    <xf numFmtId="0" fontId="49" fillId="64" borderId="0" applyNumberFormat="0" applyBorder="0" applyAlignment="0" applyProtection="0">
      <alignment vertical="center"/>
    </xf>
    <xf numFmtId="0" fontId="49" fillId="64" borderId="0" applyNumberFormat="0" applyBorder="0" applyAlignment="0" applyProtection="0">
      <alignment vertical="center"/>
    </xf>
    <xf numFmtId="0" fontId="47" fillId="39" borderId="0" applyProtection="0"/>
    <xf numFmtId="0" fontId="49" fillId="22" borderId="0" applyNumberFormat="0" applyBorder="0" applyAlignment="0" applyProtection="0">
      <alignment vertical="center"/>
    </xf>
    <xf numFmtId="0" fontId="47" fillId="39" borderId="0" applyProtection="0"/>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7" fillId="80" borderId="0" applyProtection="0"/>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7" fillId="80" borderId="0" applyProtection="0"/>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1" fillId="0" borderId="17" applyNumberFormat="0" applyFill="0" applyProtection="0">
      <alignment horizontal="left"/>
    </xf>
    <xf numFmtId="0" fontId="47" fillId="80" borderId="0" applyNumberFormat="0" applyBorder="0" applyAlignment="0" applyProtection="0">
      <alignment vertical="center"/>
    </xf>
    <xf numFmtId="0" fontId="88" fillId="73" borderId="0" applyProtection="0"/>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104" fillId="55" borderId="0" applyNumberFormat="0" applyBorder="0" applyAlignment="0" applyProtection="0">
      <alignment vertical="center"/>
    </xf>
    <xf numFmtId="0" fontId="24" fillId="13" borderId="44" applyProtection="0"/>
    <xf numFmtId="0" fontId="107" fillId="10" borderId="32" applyNumberFormat="0" applyAlignment="0" applyProtection="0">
      <alignment vertical="center"/>
    </xf>
    <xf numFmtId="0" fontId="107" fillId="10" borderId="32" applyNumberFormat="0" applyAlignment="0" applyProtection="0">
      <alignment vertical="center"/>
    </xf>
    <xf numFmtId="0" fontId="24" fillId="13" borderId="44" applyProtection="0"/>
    <xf numFmtId="0" fontId="107" fillId="10" borderId="32" applyNumberFormat="0" applyAlignment="0" applyProtection="0">
      <alignment vertical="center"/>
    </xf>
    <xf numFmtId="0" fontId="107" fillId="10" borderId="32" applyNumberFormat="0" applyAlignment="0" applyProtection="0">
      <alignment vertical="center"/>
    </xf>
    <xf numFmtId="0" fontId="107" fillId="10" borderId="32" applyNumberFormat="0" applyAlignment="0" applyProtection="0">
      <alignment vertical="center"/>
    </xf>
    <xf numFmtId="0" fontId="107" fillId="10" borderId="32" applyNumberFormat="0" applyAlignment="0" applyProtection="0">
      <alignment vertical="center"/>
    </xf>
    <xf numFmtId="0" fontId="114" fillId="16" borderId="25" applyNumberFormat="0" applyAlignment="0" applyProtection="0">
      <alignment vertical="center"/>
    </xf>
    <xf numFmtId="0" fontId="114" fillId="16" borderId="25" applyNumberFormat="0" applyAlignment="0" applyProtection="0">
      <alignment vertical="center"/>
    </xf>
    <xf numFmtId="0" fontId="45" fillId="11" borderId="26" applyProtection="0"/>
    <xf numFmtId="0" fontId="114" fillId="16" borderId="25" applyNumberFormat="0" applyAlignment="0" applyProtection="0">
      <alignment vertical="center"/>
    </xf>
    <xf numFmtId="0" fontId="114" fillId="16" borderId="25" applyNumberFormat="0" applyAlignment="0" applyProtection="0">
      <alignment vertical="center"/>
    </xf>
    <xf numFmtId="0" fontId="114" fillId="16" borderId="25" applyNumberFormat="0" applyAlignment="0" applyProtection="0">
      <alignment vertical="center"/>
    </xf>
    <xf numFmtId="0" fontId="114" fillId="16" borderId="25" applyNumberFormat="0" applyAlignment="0" applyProtection="0">
      <alignment vertical="center"/>
    </xf>
    <xf numFmtId="0" fontId="114" fillId="16" borderId="25" applyNumberFormat="0" applyAlignment="0" applyProtection="0">
      <alignment vertical="center"/>
    </xf>
    <xf numFmtId="0" fontId="114" fillId="16" borderId="25" applyNumberFormat="0" applyAlignment="0" applyProtection="0">
      <alignment vertical="center"/>
    </xf>
    <xf numFmtId="1" fontId="51" fillId="0" borderId="16" applyFill="0" applyProtection="0">
      <alignment horizontal="center"/>
    </xf>
    <xf numFmtId="0" fontId="76" fillId="0" borderId="0"/>
    <xf numFmtId="0" fontId="102" fillId="0" borderId="0"/>
    <xf numFmtId="0" fontId="47" fillId="89" borderId="0" applyNumberFormat="0" applyBorder="0" applyAlignment="0" applyProtection="0">
      <alignment vertical="center"/>
    </xf>
    <xf numFmtId="0" fontId="47" fillId="89" borderId="0" applyNumberFormat="0" applyBorder="0" applyAlignment="0" applyProtection="0">
      <alignment vertical="center"/>
    </xf>
    <xf numFmtId="0" fontId="47" fillId="84" borderId="0" applyNumberFormat="0" applyBorder="0" applyAlignment="0" applyProtection="0">
      <alignment vertical="center"/>
    </xf>
    <xf numFmtId="0" fontId="47" fillId="84"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82"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80" borderId="0" applyNumberFormat="0" applyBorder="0" applyAlignment="0" applyProtection="0">
      <alignment vertical="center"/>
    </xf>
    <xf numFmtId="43" fontId="0" fillId="0" borderId="0" applyFont="0" applyFill="0" applyBorder="0" applyAlignment="0" applyProtection="0"/>
    <xf numFmtId="41" fontId="0" fillId="0" borderId="0" applyFont="0" applyFill="0" applyBorder="0" applyAlignment="0" applyProtection="0"/>
    <xf numFmtId="0" fontId="19" fillId="49" borderId="30" applyNumberFormat="0" applyFont="0" applyAlignment="0" applyProtection="0">
      <alignment vertical="center"/>
    </xf>
    <xf numFmtId="0" fontId="19" fillId="49" borderId="30" applyNumberFormat="0" applyFont="0" applyAlignment="0" applyProtection="0">
      <alignment vertical="center"/>
    </xf>
    <xf numFmtId="0" fontId="19" fillId="49" borderId="30" applyNumberFormat="0" applyFont="0" applyAlignment="0" applyProtection="0">
      <alignment vertical="center"/>
    </xf>
  </cellStyleXfs>
  <cellXfs count="189">
    <xf numFmtId="0" fontId="0" fillId="0" borderId="0" xfId="0">
      <alignment vertical="center"/>
    </xf>
    <xf numFmtId="0" fontId="1" fillId="0" borderId="0" xfId="0" applyFont="1" applyAlignment="1">
      <alignment horizontal="center" vertical="center" wrapText="1"/>
    </xf>
    <xf numFmtId="187"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187" fontId="4" fillId="0" borderId="4" xfId="0" applyNumberFormat="1" applyFont="1" applyBorder="1" applyAlignment="1">
      <alignment horizontal="center" vertical="center" wrapText="1"/>
    </xf>
    <xf numFmtId="187" fontId="4" fillId="0" borderId="5" xfId="0" applyNumberFormat="1" applyFont="1" applyBorder="1" applyAlignment="1">
      <alignment horizontal="center" vertical="center" wrapText="1"/>
    </xf>
    <xf numFmtId="0" fontId="0" fillId="0" borderId="6" xfId="0" applyBorder="1" applyAlignment="1">
      <alignment horizontal="center" vertical="center"/>
    </xf>
    <xf numFmtId="0" fontId="5" fillId="0" borderId="6" xfId="0" applyFont="1" applyBorder="1" applyAlignment="1">
      <alignment horizontal="center" vertical="center"/>
    </xf>
    <xf numFmtId="0" fontId="1" fillId="0" borderId="7" xfId="0" applyFont="1" applyBorder="1" applyAlignment="1">
      <alignment horizontal="center" vertical="center" wrapText="1"/>
    </xf>
    <xf numFmtId="187"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187"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187" fontId="1" fillId="0" borderId="4" xfId="0" applyNumberFormat="1" applyFont="1" applyBorder="1" applyAlignment="1">
      <alignment horizontal="center" vertical="center" wrapText="1"/>
    </xf>
    <xf numFmtId="0" fontId="1" fillId="0" borderId="6" xfId="0" applyFont="1" applyBorder="1" applyAlignment="1">
      <alignment horizontal="center" vertical="center" wrapText="1"/>
    </xf>
    <xf numFmtId="187" fontId="1" fillId="0" borderId="6" xfId="0" applyNumberFormat="1" applyFont="1" applyBorder="1" applyAlignment="1">
      <alignment horizontal="center" vertical="center" wrapText="1"/>
    </xf>
    <xf numFmtId="0" fontId="0" fillId="0" borderId="6" xfId="683" applyNumberFormat="1" applyFont="1" applyFill="1" applyBorder="1" applyAlignment="1">
      <alignment vertical="center"/>
    </xf>
    <xf numFmtId="0" fontId="1"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10" xfId="0" applyFont="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Alignment="1">
      <alignment horizontal="center" vertical="center"/>
    </xf>
    <xf numFmtId="0" fontId="0" fillId="0" borderId="0" xfId="683" applyNumberFormat="1" applyFont="1" applyFill="1" applyBorder="1" applyAlignment="1">
      <alignment horizontal="center" vertical="center"/>
    </xf>
    <xf numFmtId="0" fontId="0" fillId="0" borderId="0" xfId="683" applyNumberFormat="1" applyFont="1" applyFill="1" applyBorder="1" applyAlignment="1">
      <alignment horizontal="center" vertical="center" wrapText="1"/>
    </xf>
    <xf numFmtId="0" fontId="0" fillId="0" borderId="0" xfId="0" applyAlignment="1">
      <alignment horizontal="center" vertical="center"/>
    </xf>
    <xf numFmtId="0" fontId="11" fillId="0" borderId="0" xfId="683" applyNumberFormat="1" applyFont="1" applyFill="1" applyBorder="1" applyAlignment="1">
      <alignment horizontal="center" vertical="center"/>
    </xf>
    <xf numFmtId="0" fontId="6" fillId="0" borderId="0" xfId="683"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684" applyNumberFormat="1" applyFont="1" applyFill="1" applyBorder="1" applyAlignment="1">
      <alignment horizontal="center" vertical="center" wrapText="1"/>
    </xf>
    <xf numFmtId="57" fontId="8" fillId="0" borderId="15" xfId="684"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7" xfId="684" applyNumberFormat="1" applyFont="1" applyFill="1" applyBorder="1" applyAlignment="1">
      <alignment horizontal="center" vertical="center" wrapText="1"/>
    </xf>
    <xf numFmtId="57" fontId="8" fillId="0" borderId="17" xfId="684"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684" applyNumberFormat="1" applyFont="1" applyFill="1" applyBorder="1" applyAlignment="1">
      <alignment horizontal="center" vertical="center" wrapText="1"/>
    </xf>
    <xf numFmtId="57" fontId="8" fillId="0" borderId="6" xfId="684"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8" xfId="0" applyFont="1" applyFill="1" applyBorder="1" applyAlignment="1">
      <alignment horizontal="center" vertical="center"/>
    </xf>
    <xf numFmtId="57" fontId="8" fillId="0" borderId="18"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15" fillId="0" borderId="6" xfId="684" applyNumberFormat="1" applyFont="1" applyFill="1" applyBorder="1" applyAlignment="1">
      <alignment horizontal="center" vertical="center" wrapText="1"/>
    </xf>
    <xf numFmtId="0" fontId="14" fillId="0" borderId="19" xfId="0" applyNumberFormat="1" applyFont="1" applyFill="1" applyBorder="1" applyAlignment="1">
      <alignment horizontal="center" vertical="center" wrapText="1"/>
    </xf>
    <xf numFmtId="57" fontId="8" fillId="0" borderId="15" xfId="0" applyNumberFormat="1" applyFont="1" applyFill="1" applyBorder="1" applyAlignment="1">
      <alignment horizontal="center" vertical="center" wrapText="1"/>
    </xf>
    <xf numFmtId="0" fontId="14" fillId="0" borderId="20" xfId="0" applyNumberFormat="1" applyFont="1" applyFill="1" applyBorder="1" applyAlignment="1">
      <alignment horizontal="center" vertical="center" wrapText="1"/>
    </xf>
    <xf numFmtId="57" fontId="8" fillId="0" borderId="17" xfId="0" applyNumberFormat="1" applyFont="1" applyFill="1" applyBorder="1" applyAlignment="1">
      <alignment horizontal="center" vertical="center" wrapText="1"/>
    </xf>
    <xf numFmtId="57" fontId="8" fillId="0" borderId="6" xfId="0" applyNumberFormat="1" applyFont="1" applyFill="1" applyBorder="1" applyAlignment="1">
      <alignment horizontal="center" vertical="center"/>
    </xf>
    <xf numFmtId="57" fontId="8" fillId="0" borderId="6" xfId="0" applyNumberFormat="1" applyFont="1" applyFill="1" applyBorder="1" applyAlignment="1">
      <alignment horizontal="center" vertical="center" wrapText="1"/>
    </xf>
    <xf numFmtId="57" fontId="8" fillId="0" borderId="17" xfId="0" applyNumberFormat="1" applyFont="1" applyFill="1" applyBorder="1" applyAlignment="1">
      <alignment horizontal="center" vertical="center"/>
    </xf>
    <xf numFmtId="57" fontId="8" fillId="0" borderId="15"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14" fillId="0" borderId="6"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22"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8" fillId="0" borderId="6"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8" fillId="0" borderId="18" xfId="684" applyNumberFormat="1" applyFont="1" applyFill="1" applyBorder="1" applyAlignment="1">
      <alignment horizontal="center" vertical="center" wrapText="1"/>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18" fillId="0" borderId="6" xfId="0" applyNumberFormat="1" applyFont="1" applyFill="1" applyBorder="1" applyAlignment="1">
      <alignment horizontal="center" vertical="center" wrapText="1"/>
    </xf>
    <xf numFmtId="0" fontId="18" fillId="0" borderId="18"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8" xfId="0" applyFont="1" applyFill="1" applyBorder="1" applyAlignment="1">
      <alignment horizontal="center" vertical="center"/>
    </xf>
    <xf numFmtId="0" fontId="18" fillId="0" borderId="18" xfId="0" applyFont="1" applyFill="1" applyBorder="1" applyAlignment="1">
      <alignment vertical="center"/>
    </xf>
    <xf numFmtId="0" fontId="8" fillId="0" borderId="6" xfId="684" applyNumberFormat="1" applyFont="1" applyFill="1" applyBorder="1" applyAlignment="1">
      <alignment vertical="center" wrapText="1"/>
    </xf>
    <xf numFmtId="0" fontId="18" fillId="0" borderId="6" xfId="0" applyNumberFormat="1" applyFont="1" applyFill="1" applyBorder="1" applyAlignment="1">
      <alignment horizontal="center" vertical="center"/>
    </xf>
    <xf numFmtId="0" fontId="18" fillId="0" borderId="18"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xf>
    <xf numFmtId="0" fontId="8" fillId="2" borderId="6" xfId="0" applyFont="1" applyFill="1" applyBorder="1" applyAlignment="1">
      <alignment horizontal="center" vertical="center" wrapText="1"/>
    </xf>
    <xf numFmtId="0" fontId="18" fillId="0" borderId="17" xfId="0" applyNumberFormat="1" applyFont="1" applyFill="1" applyBorder="1" applyAlignment="1">
      <alignment horizontal="center" vertical="center" wrapText="1"/>
    </xf>
    <xf numFmtId="0" fontId="18" fillId="2" borderId="15"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7" xfId="0" applyFont="1" applyFill="1" applyBorder="1" applyAlignment="1">
      <alignment horizontal="center" vertical="center"/>
    </xf>
    <xf numFmtId="0" fontId="18" fillId="0" borderId="18" xfId="0" applyNumberFormat="1" applyFont="1" applyFill="1" applyBorder="1" applyAlignment="1">
      <alignment horizontal="center" vertical="center"/>
    </xf>
    <xf numFmtId="0" fontId="19" fillId="0" borderId="17" xfId="0" applyFont="1" applyFill="1" applyBorder="1" applyAlignment="1">
      <alignment horizontal="center" vertical="center"/>
    </xf>
    <xf numFmtId="0" fontId="17" fillId="0" borderId="17" xfId="0" applyNumberFormat="1" applyFont="1" applyFill="1" applyBorder="1" applyAlignment="1">
      <alignment horizontal="center" vertical="center" wrapText="1"/>
    </xf>
    <xf numFmtId="0" fontId="20" fillId="0" borderId="17" xfId="0" applyNumberFormat="1" applyFont="1" applyFill="1" applyBorder="1" applyAlignment="1">
      <alignment horizontal="center" vertical="center" wrapText="1"/>
    </xf>
    <xf numFmtId="0" fontId="18" fillId="0" borderId="17" xfId="612" applyNumberFormat="1" applyFont="1" applyFill="1" applyBorder="1" applyAlignment="1">
      <alignment horizontal="center" vertical="center" wrapText="1"/>
    </xf>
    <xf numFmtId="0" fontId="20" fillId="0" borderId="17" xfId="612" applyNumberFormat="1" applyFont="1" applyFill="1" applyBorder="1" applyAlignment="1">
      <alignment horizontal="center" vertical="center" wrapText="1"/>
    </xf>
    <xf numFmtId="57" fontId="8" fillId="0" borderId="18" xfId="684"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8" fillId="0" borderId="17" xfId="609" applyNumberFormat="1" applyFont="1" applyFill="1" applyBorder="1" applyAlignment="1">
      <alignment horizontal="center" vertical="center" wrapText="1"/>
    </xf>
    <xf numFmtId="0" fontId="14" fillId="0" borderId="6" xfId="0" applyNumberFormat="1" applyFont="1" applyFill="1" applyBorder="1" applyAlignment="1">
      <alignment horizontal="center" wrapText="1"/>
    </xf>
    <xf numFmtId="0" fontId="17" fillId="2" borderId="6" xfId="0" applyNumberFormat="1" applyFont="1" applyFill="1" applyBorder="1" applyAlignment="1">
      <alignment horizontal="center" vertical="center" wrapText="1"/>
    </xf>
    <xf numFmtId="0" fontId="16" fillId="0" borderId="0" xfId="0" applyNumberFormat="1" applyFont="1" applyFill="1" applyBorder="1" applyAlignment="1">
      <alignment horizontal="center" wrapText="1"/>
    </xf>
    <xf numFmtId="181" fontId="13" fillId="0" borderId="6"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187" fontId="20"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187" fontId="18" fillId="0" borderId="17" xfId="509" applyNumberFormat="1" applyFont="1" applyFill="1" applyBorder="1" applyAlignment="1">
      <alignment horizontal="center" vertical="center" wrapText="1"/>
    </xf>
    <xf numFmtId="186" fontId="18" fillId="0" borderId="6" xfId="0" applyNumberFormat="1" applyFont="1" applyFill="1" applyBorder="1" applyAlignment="1">
      <alignment horizontal="center" vertical="center" wrapText="1"/>
    </xf>
    <xf numFmtId="186" fontId="20" fillId="0" borderId="6" xfId="0" applyNumberFormat="1" applyFont="1" applyFill="1" applyBorder="1" applyAlignment="1">
      <alignment horizontal="center" vertical="center" wrapText="1"/>
    </xf>
    <xf numFmtId="0" fontId="6" fillId="0" borderId="0" xfId="683" applyNumberFormat="1" applyFont="1" applyFill="1" applyBorder="1" applyAlignment="1">
      <alignment horizontal="center" vertical="center" wrapText="1"/>
    </xf>
    <xf numFmtId="0" fontId="6" fillId="0" borderId="0" xfId="683" applyNumberFormat="1" applyFont="1" applyFill="1" applyAlignment="1">
      <alignment horizontal="center" vertical="center"/>
    </xf>
    <xf numFmtId="0" fontId="6" fillId="0" borderId="0" xfId="683" applyNumberFormat="1" applyFont="1" applyFill="1" applyAlignment="1">
      <alignment horizontal="center" vertical="center" wrapText="1"/>
    </xf>
    <xf numFmtId="0" fontId="18" fillId="0" borderId="18"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7" fillId="0" borderId="0" xfId="683" applyNumberFormat="1" applyFont="1" applyFill="1" applyBorder="1" applyAlignment="1">
      <alignment horizontal="center" vertical="center"/>
    </xf>
    <xf numFmtId="0" fontId="8" fillId="0" borderId="0" xfId="683" applyNumberFormat="1" applyFont="1" applyFill="1" applyBorder="1" applyAlignment="1">
      <alignment horizontal="center" vertical="center"/>
    </xf>
    <xf numFmtId="0" fontId="9" fillId="0" borderId="0" xfId="683" applyNumberFormat="1" applyFont="1" applyFill="1" applyBorder="1" applyAlignment="1">
      <alignment horizontal="center" vertical="center"/>
    </xf>
    <xf numFmtId="0" fontId="10" fillId="0" borderId="0" xfId="683" applyNumberFormat="1" applyFont="1" applyFill="1" applyBorder="1" applyAlignment="1">
      <alignment horizontal="center" vertical="center"/>
    </xf>
    <xf numFmtId="0" fontId="0" fillId="0" borderId="0" xfId="0" applyFill="1" applyAlignment="1">
      <alignment horizontal="center" vertical="center"/>
    </xf>
    <xf numFmtId="0" fontId="22" fillId="0" borderId="0" xfId="683" applyNumberFormat="1" applyFont="1" applyFill="1" applyBorder="1" applyAlignment="1">
      <alignment vertical="center"/>
    </xf>
    <xf numFmtId="0" fontId="23" fillId="0" borderId="0" xfId="612" applyNumberFormat="1" applyFont="1" applyFill="1" applyBorder="1" applyAlignment="1">
      <alignment horizontal="center" vertical="center" wrapText="1"/>
    </xf>
    <xf numFmtId="0" fontId="24" fillId="0" borderId="0" xfId="683" applyNumberFormat="1" applyFont="1" applyFill="1" applyBorder="1" applyAlignment="1">
      <alignment vertical="center"/>
    </xf>
    <xf numFmtId="0" fontId="25" fillId="0" borderId="0" xfId="683" applyNumberFormat="1" applyFont="1" applyFill="1" applyBorder="1" applyAlignment="1">
      <alignment vertical="center"/>
    </xf>
    <xf numFmtId="0" fontId="0" fillId="0" borderId="0" xfId="683" applyNumberFormat="1" applyFont="1" applyFill="1" applyBorder="1" applyAlignment="1">
      <alignment vertical="center"/>
    </xf>
    <xf numFmtId="0" fontId="26" fillId="0" borderId="0" xfId="683" applyNumberFormat="1" applyFont="1" applyFill="1" applyBorder="1" applyAlignment="1">
      <alignment horizontal="left" vertical="center"/>
    </xf>
    <xf numFmtId="0" fontId="27" fillId="0" borderId="0" xfId="612" applyNumberFormat="1" applyFont="1" applyFill="1" applyBorder="1" applyAlignment="1">
      <alignment horizontal="center" vertical="center" wrapText="1"/>
    </xf>
    <xf numFmtId="0" fontId="28" fillId="0" borderId="0" xfId="612" applyNumberFormat="1" applyFont="1" applyFill="1" applyBorder="1" applyAlignment="1">
      <alignment horizontal="center" vertical="center" wrapText="1"/>
    </xf>
    <xf numFmtId="0" fontId="29" fillId="0" borderId="0" xfId="612" applyNumberFormat="1" applyFont="1" applyFill="1" applyBorder="1" applyAlignment="1">
      <alignment horizontal="left" vertical="center" wrapText="1"/>
    </xf>
    <xf numFmtId="0" fontId="30" fillId="0" borderId="0" xfId="612" applyNumberFormat="1" applyFont="1" applyFill="1" applyBorder="1" applyAlignment="1">
      <alignment horizontal="left" vertical="center" wrapText="1"/>
    </xf>
    <xf numFmtId="0" fontId="31" fillId="0" borderId="22" xfId="612" applyNumberFormat="1" applyFont="1" applyFill="1" applyBorder="1" applyAlignment="1">
      <alignment vertical="center" wrapText="1"/>
    </xf>
    <xf numFmtId="0" fontId="32" fillId="0" borderId="22" xfId="612" applyNumberFormat="1" applyFont="1" applyFill="1" applyBorder="1" applyAlignment="1">
      <alignment horizontal="center" vertical="center" wrapText="1"/>
    </xf>
    <xf numFmtId="0" fontId="33" fillId="0" borderId="6" xfId="612" applyNumberFormat="1" applyFont="1" applyFill="1" applyBorder="1" applyAlignment="1">
      <alignment horizontal="center" vertical="center" wrapText="1"/>
    </xf>
    <xf numFmtId="0" fontId="33" fillId="0" borderId="11" xfId="612" applyNumberFormat="1" applyFont="1" applyFill="1" applyBorder="1" applyAlignment="1">
      <alignment horizontal="center" vertical="center" wrapText="1"/>
    </xf>
    <xf numFmtId="0" fontId="33" fillId="0" borderId="13" xfId="612" applyNumberFormat="1" applyFont="1" applyFill="1" applyBorder="1" applyAlignment="1">
      <alignment horizontal="center" vertical="center" wrapText="1"/>
    </xf>
    <xf numFmtId="0" fontId="34" fillId="0" borderId="6" xfId="612" applyNumberFormat="1" applyFont="1" applyBorder="1" applyAlignment="1">
      <alignment horizontal="center" vertical="center" wrapText="1"/>
    </xf>
    <xf numFmtId="0" fontId="34" fillId="0" borderId="11" xfId="612" applyNumberFormat="1" applyFont="1" applyBorder="1" applyAlignment="1">
      <alignment horizontal="center" vertical="center" wrapText="1"/>
    </xf>
    <xf numFmtId="0" fontId="34" fillId="0" borderId="11" xfId="612" applyNumberFormat="1" applyFont="1" applyFill="1" applyBorder="1" applyAlignment="1">
      <alignment horizontal="center" vertical="center" wrapText="1"/>
    </xf>
    <xf numFmtId="0" fontId="34" fillId="0" borderId="6" xfId="612" applyNumberFormat="1" applyFont="1" applyFill="1" applyBorder="1" applyAlignment="1">
      <alignment horizontal="center" vertical="center" wrapText="1"/>
    </xf>
    <xf numFmtId="0" fontId="23" fillId="0" borderId="6" xfId="612" applyNumberFormat="1" applyFont="1" applyFill="1" applyBorder="1" applyAlignment="1">
      <alignment horizontal="center" vertical="center" wrapText="1"/>
    </xf>
    <xf numFmtId="0" fontId="16" fillId="0" borderId="6" xfId="612" applyNumberFormat="1" applyFont="1" applyFill="1" applyBorder="1" applyAlignment="1">
      <alignment horizontal="center" vertical="center" wrapText="1"/>
    </xf>
    <xf numFmtId="0" fontId="10" fillId="0" borderId="6" xfId="0" applyFont="1" applyBorder="1" applyAlignment="1">
      <alignment horizontal="center" vertical="center"/>
    </xf>
    <xf numFmtId="0" fontId="33" fillId="0" borderId="6" xfId="612" applyNumberFormat="1" applyFont="1" applyFill="1" applyBorder="1" applyAlignment="1">
      <alignment horizontal="left" vertical="center" wrapText="1"/>
    </xf>
    <xf numFmtId="0" fontId="35" fillId="0" borderId="6"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36" fillId="0" borderId="6" xfId="612" applyNumberFormat="1" applyFont="1" applyFill="1" applyBorder="1" applyAlignment="1">
      <alignment horizontal="center" vertical="center" wrapText="1"/>
    </xf>
    <xf numFmtId="0" fontId="33" fillId="0" borderId="15" xfId="612" applyNumberFormat="1" applyFont="1" applyFill="1" applyBorder="1" applyAlignment="1">
      <alignment horizontal="center" vertical="center" wrapText="1"/>
    </xf>
    <xf numFmtId="0" fontId="33" fillId="0" borderId="6" xfId="612" applyNumberFormat="1" applyFont="1" applyFill="1" applyBorder="1" applyAlignment="1">
      <alignment horizontal="center" vertical="center"/>
    </xf>
    <xf numFmtId="0" fontId="33" fillId="0" borderId="17" xfId="612" applyNumberFormat="1" applyFont="1" applyFill="1" applyBorder="1" applyAlignment="1">
      <alignment horizontal="center" vertical="center" wrapText="1"/>
    </xf>
    <xf numFmtId="0" fontId="33" fillId="0" borderId="6" xfId="612" applyNumberFormat="1" applyFont="1" applyFill="1" applyBorder="1" applyAlignment="1">
      <alignment horizontal="right" vertical="center" wrapText="1"/>
    </xf>
    <xf numFmtId="0" fontId="35" fillId="0" borderId="6" xfId="612" applyNumberFormat="1" applyFont="1" applyFill="1" applyBorder="1" applyAlignment="1">
      <alignment horizontal="right" vertical="center" wrapText="1"/>
    </xf>
    <xf numFmtId="0" fontId="35" fillId="0" borderId="6" xfId="612" applyNumberFormat="1" applyFont="1" applyFill="1" applyBorder="1" applyAlignment="1">
      <alignment horizontal="center" vertical="center" wrapText="1"/>
    </xf>
    <xf numFmtId="0" fontId="35" fillId="0" borderId="6" xfId="683" applyNumberFormat="1" applyFont="1" applyFill="1" applyBorder="1" applyAlignment="1">
      <alignment horizontal="right" vertical="center"/>
    </xf>
    <xf numFmtId="0" fontId="37" fillId="0" borderId="6" xfId="683" applyNumberFormat="1" applyFont="1" applyFill="1" applyBorder="1" applyAlignment="1">
      <alignment horizontal="right" vertical="center"/>
    </xf>
    <xf numFmtId="0" fontId="25" fillId="0" borderId="0" xfId="683" applyNumberFormat="1" applyFont="1" applyFill="1" applyBorder="1" applyAlignment="1">
      <alignment horizontal="left" vertical="center"/>
    </xf>
    <xf numFmtId="0" fontId="25" fillId="0" borderId="0" xfId="683" applyNumberFormat="1" applyFont="1" applyFill="1" applyBorder="1" applyAlignment="1">
      <alignment horizontal="left" vertical="center" wrapText="1"/>
    </xf>
    <xf numFmtId="0" fontId="35" fillId="0" borderId="6" xfId="683" applyNumberFormat="1" applyFont="1" applyFill="1" applyBorder="1" applyAlignment="1">
      <alignment vertical="center"/>
    </xf>
  </cellXfs>
  <cellStyles count="873">
    <cellStyle name="常规" xfId="0" builtinId="0"/>
    <cellStyle name="货币[0]" xfId="1" builtinId="7"/>
    <cellStyle name="好_Book1_联系电话_生态岗位安排 2" xfId="2"/>
    <cellStyle name="货币" xfId="3" builtinId="4"/>
    <cellStyle name="60% - 着色 2" xfId="4"/>
    <cellStyle name="强调文字颜色 2 3 2" xfId="5"/>
    <cellStyle name="输入" xfId="6" builtinId="20"/>
    <cellStyle name="20% - 强调文字颜色 3" xfId="7" builtinId="38"/>
    <cellStyle name="args.style" xfId="8"/>
    <cellStyle name="好 3 2 2" xfId="9"/>
    <cellStyle name="Accent2 - 40%" xfId="10"/>
    <cellStyle name="千位分隔[0]" xfId="11" builtinId="6"/>
    <cellStyle name="Accent2 - 20% 2" xfId="12"/>
    <cellStyle name="20% - 着色 6 2" xfId="13"/>
    <cellStyle name="_Book1_2 2" xfId="14"/>
    <cellStyle name="40% - 强调文字颜色 3" xfId="15" builtinId="39"/>
    <cellStyle name="Input 2" xfId="16"/>
    <cellStyle name="差" xfId="17" builtinId="27"/>
    <cellStyle name="千位分隔" xfId="18" builtinId="3"/>
    <cellStyle name="超链接" xfId="19" builtinId="8"/>
    <cellStyle name="Accent2 - 60%" xfId="20"/>
    <cellStyle name="60% - 强调文字颜色 6 3 2" xfId="21"/>
    <cellStyle name="日期" xfId="22"/>
    <cellStyle name="60% - 强调文字颜色 3" xfId="23" builtinId="40"/>
    <cellStyle name="百分比" xfId="24" builtinId="5"/>
    <cellStyle name="60% - 强调文字颜色 5 4 2" xfId="25"/>
    <cellStyle name="已访问的超链接" xfId="26" builtinId="9"/>
    <cellStyle name="60% - 强调文字颜色 4 2 2 2" xfId="27"/>
    <cellStyle name="_ET_STYLE_NoName_00__Book1" xfId="28"/>
    <cellStyle name="差_Sheet1_1_Book1" xfId="29"/>
    <cellStyle name="_ET_STYLE_NoName_00__Sheet3" xfId="30"/>
    <cellStyle name="20% - 强调文字颜色 4 5" xfId="31"/>
    <cellStyle name="注释" xfId="32" builtinId="10"/>
    <cellStyle name="60% - 强调文字颜色 2 3" xfId="33"/>
    <cellStyle name="Accent6 3" xfId="34"/>
    <cellStyle name="60% - 强调文字颜色 2" xfId="35" builtinId="36"/>
    <cellStyle name="标题 4" xfId="36" builtinId="19"/>
    <cellStyle name="警告文本" xfId="37" builtinId="11"/>
    <cellStyle name="20% - 强调文字颜色 4 4 2" xfId="38"/>
    <cellStyle name="60% - 强调文字颜色 2 2 2" xfId="39"/>
    <cellStyle name="标题" xfId="40" builtinId="15"/>
    <cellStyle name="解释性文本" xfId="41" builtinId="53"/>
    <cellStyle name="标题 1" xfId="42" builtinId="16"/>
    <cellStyle name="0,0_x000d__x000a_NA_x000d__x000a_" xfId="43"/>
    <cellStyle name="60% - 强调文字颜色 2 2 2 2" xfId="44"/>
    <cellStyle name="标题 2" xfId="45" builtinId="17"/>
    <cellStyle name="Accent6 2" xfId="46"/>
    <cellStyle name="60% - 强调文字颜色 1" xfId="47" builtinId="32"/>
    <cellStyle name="标题 3" xfId="48" builtinId="18"/>
    <cellStyle name="60% - 强调文字颜色 4" xfId="49" builtinId="44"/>
    <cellStyle name="输出" xfId="50" builtinId="21"/>
    <cellStyle name="20% - 强调文字颜色 2 4 2" xfId="51"/>
    <cellStyle name="Input" xfId="52"/>
    <cellStyle name="计算" xfId="53" builtinId="22"/>
    <cellStyle name="计算 3 2" xfId="54"/>
    <cellStyle name="20% - 着色 1 2" xfId="55"/>
    <cellStyle name="40% - 强调文字颜色 4 2" xfId="56"/>
    <cellStyle name="检查单元格" xfId="57" builtinId="23"/>
    <cellStyle name="Accent5_2016年整合资金下达" xfId="58"/>
    <cellStyle name="20% - 强调文字颜色 6" xfId="59" builtinId="50"/>
    <cellStyle name="强调文字颜色 2" xfId="60" builtinId="33"/>
    <cellStyle name="好_联系电话 2" xfId="61"/>
    <cellStyle name="Accent3_2016年整合资金下达" xfId="62"/>
    <cellStyle name="40% - 着色 5 2" xfId="63"/>
    <cellStyle name="链接单元格" xfId="64" builtinId="24"/>
    <cellStyle name="40% - 强调文字颜色 6 5" xfId="65"/>
    <cellStyle name="汇总" xfId="66" builtinId="25"/>
    <cellStyle name="好" xfId="67" builtinId="26"/>
    <cellStyle name="20% - Accent3 2" xfId="68"/>
    <cellStyle name="20% - 强调文字颜色 3 3" xfId="69"/>
    <cellStyle name="Heading 3" xfId="70"/>
    <cellStyle name="适中" xfId="71" builtinId="28"/>
    <cellStyle name="警告文本 3 2 2" xfId="72"/>
    <cellStyle name="40% - Accent6 2 2" xfId="73"/>
    <cellStyle name="60% - 强调文字颜色 2 5 2" xfId="74"/>
    <cellStyle name="20% - 强调文字颜色 5" xfId="75" builtinId="46"/>
    <cellStyle name="强调文字颜色 1" xfId="76" builtinId="29"/>
    <cellStyle name="20% - 强调文字颜色 1" xfId="77" builtinId="30"/>
    <cellStyle name="40% - 强调文字颜色 1" xfId="78" builtinId="31"/>
    <cellStyle name="20% - 强调文字颜色 2" xfId="79" builtinId="34"/>
    <cellStyle name="40% - 强调文字颜色 2" xfId="80" builtinId="35"/>
    <cellStyle name="Accent2 - 40% 2" xfId="81"/>
    <cellStyle name="强调文字颜色 3" xfId="82" builtinId="37"/>
    <cellStyle name="PSChar" xfId="83"/>
    <cellStyle name="强调文字颜色 4" xfId="84" builtinId="41"/>
    <cellStyle name="20% - 强调文字颜色 4" xfId="85" builtinId="42"/>
    <cellStyle name="计算 3" xfId="86"/>
    <cellStyle name="20% - 着色 1" xfId="87"/>
    <cellStyle name="Input 3" xfId="88"/>
    <cellStyle name="40% - 强调文字颜色 4" xfId="89" builtinId="43"/>
    <cellStyle name="强调文字颜色 5" xfId="90" builtinId="45"/>
    <cellStyle name="60% - 强调文字颜色 6 5 2" xfId="91"/>
    <cellStyle name="40% - 强调文字颜色 5" xfId="92" builtinId="47"/>
    <cellStyle name="差_Book1_Book1_1" xfId="93"/>
    <cellStyle name="计算 4" xfId="94"/>
    <cellStyle name="20% - 着色 2" xfId="95"/>
    <cellStyle name="60% - 强调文字颜色 5 2 2 2" xfId="96"/>
    <cellStyle name="60% - 强调文字颜色 5" xfId="97" builtinId="48"/>
    <cellStyle name="60% - 着色 6 2" xfId="98"/>
    <cellStyle name="强调文字颜色 6" xfId="99" builtinId="49"/>
    <cellStyle name="20% - Accent3 2 2" xfId="100"/>
    <cellStyle name="20% - 强调文字颜色 3 3 2" xfId="101"/>
    <cellStyle name="计算 5" xfId="102"/>
    <cellStyle name="20% - 着色 3" xfId="103"/>
    <cellStyle name="_弱电系统设备配置报价清单" xfId="104"/>
    <cellStyle name="Heading 3 2" xfId="105"/>
    <cellStyle name="40% - 强调文字颜色 6" xfId="106" builtinId="51"/>
    <cellStyle name="60% - 强调文字颜色 6" xfId="107" builtinId="52"/>
    <cellStyle name="_Book1_1 2 2" xfId="108"/>
    <cellStyle name="40% - Accent1 2" xfId="109"/>
    <cellStyle name="_ET_STYLE_NoName_00_" xfId="110"/>
    <cellStyle name="标题 4 2 2" xfId="111"/>
    <cellStyle name="_Book1_1" xfId="112"/>
    <cellStyle name="20% - 强调文字颜色 4 2 2 2" xfId="113"/>
    <cellStyle name="20% - 着色 5" xfId="114"/>
    <cellStyle name="_20100326高清市院遂宁检察院1080P配置清单26日改" xfId="115"/>
    <cellStyle name="_ET_STYLE_NoName_00__Book1_1 2 2" xfId="116"/>
    <cellStyle name="_ET_STYLE_NoName_00__Book1_1 2" xfId="117"/>
    <cellStyle name="_ET_STYLE_NoName_00__Book1_1 3" xfId="118"/>
    <cellStyle name="_Book1_1 2" xfId="119"/>
    <cellStyle name="20% - 着色 5 2" xfId="120"/>
    <cellStyle name="40% - Accent1" xfId="121"/>
    <cellStyle name="?鹎%U龡&amp;H?_x0008__x001c__x001c_?_x0007__x0001__x0001_" xfId="122"/>
    <cellStyle name="@ET_Style?.font5" xfId="123"/>
    <cellStyle name="_Book1" xfId="124"/>
    <cellStyle name="_ET_STYLE_NoName_00__Book1_1" xfId="125"/>
    <cellStyle name="_Book1_1 3" xfId="126"/>
    <cellStyle name="40% - Accent2" xfId="127"/>
    <cellStyle name="_Book1_2" xfId="128"/>
    <cellStyle name="20% - 着色 6" xfId="129"/>
    <cellStyle name="常规 3 2 3" xfId="130"/>
    <cellStyle name="Accent2 - 20%" xfId="131"/>
    <cellStyle name="强调文字颜色 2 2 2" xfId="132"/>
    <cellStyle name="20% - Accent1" xfId="133"/>
    <cellStyle name="Accent1 - 20%" xfId="134"/>
    <cellStyle name="强调文字颜色 2 2 2 2" xfId="135"/>
    <cellStyle name="20% - Accent1 2" xfId="136"/>
    <cellStyle name="20% - 强调文字颜色 1 3" xfId="137"/>
    <cellStyle name="Accent1 - 20% 2" xfId="138"/>
    <cellStyle name="20% - Accent1 2 2" xfId="139"/>
    <cellStyle name="20% - 强调文字颜色 1 3 2" xfId="140"/>
    <cellStyle name="Accent5 - 20%" xfId="141"/>
    <cellStyle name="20% - Accent1 3" xfId="142"/>
    <cellStyle name="20% - 强调文字颜色 1 4" xfId="143"/>
    <cellStyle name="20% - Accent2" xfId="144"/>
    <cellStyle name="20% - 强调文字颜色 5 4 2" xfId="145"/>
    <cellStyle name="60% - 强调文字颜色 3 2 2" xfId="146"/>
    <cellStyle name="20% - Accent2 2" xfId="147"/>
    <cellStyle name="20% - 强调文字颜色 2 3" xfId="148"/>
    <cellStyle name="60% - 强调文字颜色 3 2 2 2" xfId="149"/>
    <cellStyle name="20% - Accent2 2 2" xfId="150"/>
    <cellStyle name="20% - 强调文字颜色 2 3 2" xfId="151"/>
    <cellStyle name="20% - Accent2 3" xfId="152"/>
    <cellStyle name="20% - 强调文字颜色 2 4" xfId="153"/>
    <cellStyle name="20% - Accent3" xfId="154"/>
    <cellStyle name="20% - Accent3 3" xfId="155"/>
    <cellStyle name="20% - 强调文字颜色 3 4" xfId="156"/>
    <cellStyle name="60% - 强调文字颜色 1 2" xfId="157"/>
    <cellStyle name="Heading 4" xfId="158"/>
    <cellStyle name="20% - Accent4" xfId="159"/>
    <cellStyle name="Accent6 - 60% 2" xfId="160"/>
    <cellStyle name="20% - Accent4 2" xfId="161"/>
    <cellStyle name="20% - 强调文字颜色 4 3" xfId="162"/>
    <cellStyle name="20% - Accent4 2 2" xfId="163"/>
    <cellStyle name="20% - 强调文字颜色 4 3 2" xfId="164"/>
    <cellStyle name="20% - Accent4 3" xfId="165"/>
    <cellStyle name="20% - 强调文字颜色 4 4" xfId="166"/>
    <cellStyle name="60% - 强调文字颜色 2 2" xfId="167"/>
    <cellStyle name="20% - Accent5" xfId="168"/>
    <cellStyle name="20% - Accent5 2" xfId="169"/>
    <cellStyle name="20% - 强调文字颜色 5 3" xfId="170"/>
    <cellStyle name="20% - Accent5 2 2" xfId="171"/>
    <cellStyle name="20% - 强调文字颜色 5 3 2" xfId="172"/>
    <cellStyle name="20% - Accent5 3" xfId="173"/>
    <cellStyle name="20% - 强调文字颜色 5 4" xfId="174"/>
    <cellStyle name="60% - 强调文字颜色 3 2" xfId="175"/>
    <cellStyle name="20% - Accent6" xfId="176"/>
    <cellStyle name="20% - Accent6 2" xfId="177"/>
    <cellStyle name="20% - 强调文字颜色 6 3" xfId="178"/>
    <cellStyle name="20% - Accent6 2 2" xfId="179"/>
    <cellStyle name="20% - 强调文字颜色 6 3 2" xfId="180"/>
    <cellStyle name="好_Book1_1_生态岗位安排 2" xfId="181"/>
    <cellStyle name="40% - 强调文字颜色 5 4" xfId="182"/>
    <cellStyle name="20% - Accent6 3" xfId="183"/>
    <cellStyle name="20% - 强调文字颜色 6 4" xfId="184"/>
    <cellStyle name="60% - 强调文字颜色 4 2" xfId="185"/>
    <cellStyle name="Neutral" xfId="186"/>
    <cellStyle name="20% - 强调文字颜色 1 2" xfId="187"/>
    <cellStyle name="20% - 强调文字颜色 1 2 2" xfId="188"/>
    <cellStyle name="Note" xfId="189"/>
    <cellStyle name="20% - 强调文字颜色 1 2 2 2" xfId="190"/>
    <cellStyle name="Accent4_2016年整合资金下达" xfId="191"/>
    <cellStyle name="Note 2" xfId="192"/>
    <cellStyle name="Pourcentage_pldt" xfId="193"/>
    <cellStyle name="标题 5" xfId="194"/>
    <cellStyle name="20% - 强调文字颜色 1 4 2" xfId="195"/>
    <cellStyle name="t_HVAC Equipment (3) 3" xfId="196"/>
    <cellStyle name="20% - 强调文字颜色 1 5" xfId="197"/>
    <cellStyle name="20% - 强调文字颜色 1 5 2" xfId="198"/>
    <cellStyle name="Accent5 - 40%" xfId="199"/>
    <cellStyle name="20% - 强调文字颜色 2 2" xfId="200"/>
    <cellStyle name="20% - 强调文字颜色 2 2 2" xfId="201"/>
    <cellStyle name="20% - 强调文字颜色 2 2 2 2" xfId="202"/>
    <cellStyle name="20% - 强调文字颜色 2 5" xfId="203"/>
    <cellStyle name="20% - 强调文字颜色 2 5 2" xfId="204"/>
    <cellStyle name="常规 3 2 5" xfId="205"/>
    <cellStyle name="20% - 强调文字颜色 3 2" xfId="206"/>
    <cellStyle name="Heading 2" xfId="207"/>
    <cellStyle name="20% - 强调文字颜色 3 2 2" xfId="208"/>
    <cellStyle name="Heading 2 2" xfId="209"/>
    <cellStyle name="20% - 强调文字颜色 3 2 2 2" xfId="210"/>
    <cellStyle name="20% - 强调文字颜色 3 4 2" xfId="211"/>
    <cellStyle name="60% - 强调文字颜色 1 2 2" xfId="212"/>
    <cellStyle name="Heading 4 2" xfId="213"/>
    <cellStyle name="20% - 强调文字颜色 3 5" xfId="214"/>
    <cellStyle name="60% - 强调文字颜色 1 3" xfId="215"/>
    <cellStyle name="20% - 强调文字颜色 3 5 2" xfId="216"/>
    <cellStyle name="60% - 强调文字颜色 1 3 2" xfId="217"/>
    <cellStyle name="20% - 强调文字颜色 4 2" xfId="218"/>
    <cellStyle name="Mon閠aire_!!!GO" xfId="219"/>
    <cellStyle name="20% - 强调文字颜色 4 2 2" xfId="220"/>
    <cellStyle name="20% - 强调文字颜色 4 5 2" xfId="221"/>
    <cellStyle name="注释 2" xfId="222"/>
    <cellStyle name="60% - 强调文字颜色 2 3 2" xfId="223"/>
    <cellStyle name="20% - 强调文字颜色 5 2" xfId="224"/>
    <cellStyle name="sstot 3" xfId="225"/>
    <cellStyle name="20% - 强调文字颜色 5 2 2" xfId="226"/>
    <cellStyle name="40% - 着色 2" xfId="227"/>
    <cellStyle name="20% - 强调文字颜色 5 2 2 2" xfId="228"/>
    <cellStyle name="40% - 着色 2 2" xfId="229"/>
    <cellStyle name="20% - 强调文字颜色 5 5" xfId="230"/>
    <cellStyle name="60% - 强调文字颜色 3 3" xfId="231"/>
    <cellStyle name="Accent5 - 40% 2" xfId="232"/>
    <cellStyle name="20% - 强调文字颜色 5 5 2" xfId="233"/>
    <cellStyle name="60% - 强调文字颜色 3 3 2" xfId="234"/>
    <cellStyle name="20% - 强调文字颜色 6 2" xfId="235"/>
    <cellStyle name="20% - 强调文字颜色 6 2 2" xfId="236"/>
    <cellStyle name="40% - 强调文字颜色 4 4" xfId="237"/>
    <cellStyle name="20% - 强调文字颜色 6 2 2 2" xfId="238"/>
    <cellStyle name="20% - 强调文字颜色 6 4 2" xfId="239"/>
    <cellStyle name="40% - 强调文字颜色 6 4" xfId="240"/>
    <cellStyle name="60% - 强调文字颜色 4 2 2" xfId="241"/>
    <cellStyle name="Neutral 2" xfId="242"/>
    <cellStyle name="20% - 强调文字颜色 6 5" xfId="243"/>
    <cellStyle name="40% - 强调文字颜色 5 2 2" xfId="244"/>
    <cellStyle name="60% - 强调文字颜色 4 3" xfId="245"/>
    <cellStyle name="20% - 强调文字颜色 6 5 2" xfId="246"/>
    <cellStyle name="常规 15" xfId="247"/>
    <cellStyle name="60% - 强调文字颜色 4 3 2" xfId="248"/>
    <cellStyle name="Check Cell" xfId="249"/>
    <cellStyle name="20% - 着色 2 2" xfId="250"/>
    <cellStyle name="差_Book1_Book1_1 2" xfId="251"/>
    <cellStyle name="40% - 强调文字颜色 5 2" xfId="252"/>
    <cellStyle name="20% - 着色 3 2" xfId="253"/>
    <cellStyle name="40% - 强调文字颜色 6 2" xfId="254"/>
    <cellStyle name="Heading 3 2 2" xfId="255"/>
    <cellStyle name="20% - 着色 4" xfId="256"/>
    <cellStyle name="Heading 3 3" xfId="257"/>
    <cellStyle name="20% - 着色 4 2" xfId="258"/>
    <cellStyle name="Currency1" xfId="259"/>
    <cellStyle name="40% - Accent1 2 2" xfId="260"/>
    <cellStyle name="40% - Accent1 3" xfId="261"/>
    <cellStyle name="标题1" xfId="262"/>
    <cellStyle name="40% - Accent2 2" xfId="263"/>
    <cellStyle name="40% - Accent2 2 2" xfId="264"/>
    <cellStyle name="40% - Accent2 3" xfId="265"/>
    <cellStyle name="40% - Accent3" xfId="266"/>
    <cellStyle name="60% - 强调文字颜色 4 4 2" xfId="267"/>
    <cellStyle name="40% - Accent3 2" xfId="268"/>
    <cellStyle name="40% - Accent3 2 2" xfId="269"/>
    <cellStyle name="Accent5 - 60%" xfId="270"/>
    <cellStyle name="40% - Accent3 3" xfId="271"/>
    <cellStyle name="好 5" xfId="272"/>
    <cellStyle name="标题 3 2 2" xfId="273"/>
    <cellStyle name="40% - Accent4" xfId="274"/>
    <cellStyle name="Normal - Style1" xfId="275"/>
    <cellStyle name="40% - Accent4 2" xfId="276"/>
    <cellStyle name="40% - Accent4 2 2" xfId="277"/>
    <cellStyle name="40% - Accent4 3" xfId="278"/>
    <cellStyle name="Currency_!!!GO" xfId="279"/>
    <cellStyle name="分级显示列_1_Book1" xfId="280"/>
    <cellStyle name="标题 3 3 2" xfId="281"/>
    <cellStyle name="警告文本 2" xfId="282"/>
    <cellStyle name="40% - Accent5" xfId="283"/>
    <cellStyle name="警告文本 2 2" xfId="284"/>
    <cellStyle name="40% - Accent5 2" xfId="285"/>
    <cellStyle name="60% - 强调文字颜色 1 5" xfId="286"/>
    <cellStyle name="警告文本 2 2 2" xfId="287"/>
    <cellStyle name="40% - Accent5 2 2" xfId="288"/>
    <cellStyle name="60% - 强调文字颜色 1 5 2" xfId="289"/>
    <cellStyle name="40% - Accent5 3" xfId="290"/>
    <cellStyle name="标题 3 4 2" xfId="291"/>
    <cellStyle name="警告文本 3" xfId="292"/>
    <cellStyle name="40% - Accent6" xfId="293"/>
    <cellStyle name="警告文本 3 2" xfId="294"/>
    <cellStyle name="40% - Accent6 2" xfId="295"/>
    <cellStyle name="60% - 强调文字颜色 2 5" xfId="296"/>
    <cellStyle name="40% - Accent6 3" xfId="297"/>
    <cellStyle name="标题 3 5 2" xfId="298"/>
    <cellStyle name="40% - 强调文字颜色 1 2" xfId="299"/>
    <cellStyle name="40% - 强调文字颜色 1 2 2" xfId="300"/>
    <cellStyle name="常规 9 2" xfId="301"/>
    <cellStyle name="40% - 强调文字颜色 1 3" xfId="302"/>
    <cellStyle name="Accent1" xfId="303"/>
    <cellStyle name="40% - 强调文字颜色 1 4" xfId="304"/>
    <cellStyle name="Accent2" xfId="305"/>
    <cellStyle name="40% - 强调文字颜色 1 5" xfId="306"/>
    <cellStyle name="强调文字颜色 6 4 2" xfId="307"/>
    <cellStyle name="Accent3" xfId="308"/>
    <cellStyle name="40% - 强调文字颜色 2 2" xfId="309"/>
    <cellStyle name="40% - 强调文字颜色 2 2 2" xfId="310"/>
    <cellStyle name="40% - 强调文字颜色 2 3" xfId="311"/>
    <cellStyle name="40% - 强调文字颜色 2 4" xfId="312"/>
    <cellStyle name="60% - 强调文字颜色 6 2 2 2" xfId="313"/>
    <cellStyle name="Header2 2" xfId="314"/>
    <cellStyle name="40% - 强调文字颜色 2 5" xfId="315"/>
    <cellStyle name="40% - 强调文字颜色 3 2" xfId="316"/>
    <cellStyle name="40% - 强调文字颜色 3 2 2" xfId="317"/>
    <cellStyle name="40% - 强调文字颜色 3 3" xfId="318"/>
    <cellStyle name="40% - 强调文字颜色 3 4" xfId="319"/>
    <cellStyle name="40% - 强调文字颜色 3 5" xfId="320"/>
    <cellStyle name="40% - 强调文字颜色 4 2 2" xfId="321"/>
    <cellStyle name="Linked Cell" xfId="322"/>
    <cellStyle name="标题 4 4" xfId="323"/>
    <cellStyle name="40% - 强调文字颜色 4 3" xfId="324"/>
    <cellStyle name="Accent6 - 20% 2" xfId="325"/>
    <cellStyle name="40% - 强调文字颜色 4 5" xfId="326"/>
    <cellStyle name="Accent4 - 60% 2" xfId="327"/>
    <cellStyle name="40% - 强调文字颜色 5 3" xfId="328"/>
    <cellStyle name="40% - 强调文字颜色 5 5" xfId="329"/>
    <cellStyle name="Calculation 2" xfId="330"/>
    <cellStyle name="no dec" xfId="331"/>
    <cellStyle name="PSHeading 2" xfId="332"/>
    <cellStyle name="40% - 强调文字颜色 6 2 2" xfId="333"/>
    <cellStyle name="40% - 强调文字颜色 6 3" xfId="334"/>
    <cellStyle name="40% - 着色 1" xfId="335"/>
    <cellStyle name="40% - 着色 1 2" xfId="336"/>
    <cellStyle name="Accent5" xfId="337"/>
    <cellStyle name="40% - 着色 3" xfId="338"/>
    <cellStyle name="40% - 着色 3 2" xfId="339"/>
    <cellStyle name="40% - 着色 4" xfId="340"/>
    <cellStyle name="Standard_AREAS" xfId="341"/>
    <cellStyle name="40% - 着色 4 2" xfId="342"/>
    <cellStyle name="40% - 着色 5" xfId="343"/>
    <cellStyle name="表标题 2" xfId="344"/>
    <cellStyle name="40% - 着色 6" xfId="345"/>
    <cellStyle name="Total 2" xfId="346"/>
    <cellStyle name="40% - 着色 6 2" xfId="347"/>
    <cellStyle name="60% - Accent1" xfId="348"/>
    <cellStyle name="60% - Accent1 2" xfId="349"/>
    <cellStyle name="60% - Accent2" xfId="350"/>
    <cellStyle name="Title 2" xfId="351"/>
    <cellStyle name="部门" xfId="352"/>
    <cellStyle name="60% - Accent2 2" xfId="353"/>
    <cellStyle name="60% - Accent3" xfId="354"/>
    <cellStyle name="60% - Accent3 2" xfId="355"/>
    <cellStyle name="Bad" xfId="356"/>
    <cellStyle name="60% - Accent4" xfId="357"/>
    <cellStyle name="per.style" xfId="358"/>
    <cellStyle name="PSInt" xfId="359"/>
    <cellStyle name="60% - Accent4 2" xfId="360"/>
    <cellStyle name="PSInt 2" xfId="361"/>
    <cellStyle name="强调文字颜色 4 2" xfId="362"/>
    <cellStyle name="60% - Accent5" xfId="363"/>
    <cellStyle name="PSChar 2" xfId="364"/>
    <cellStyle name="强调文字颜色 4 2 2" xfId="365"/>
    <cellStyle name="60% - Accent5 2" xfId="366"/>
    <cellStyle name="强调文字颜色 4 3" xfId="367"/>
    <cellStyle name="60% - Accent6" xfId="368"/>
    <cellStyle name="t" xfId="369"/>
    <cellStyle name="强调文字颜色 4 3 2" xfId="370"/>
    <cellStyle name="60% - Accent6 2" xfId="371"/>
    <cellStyle name="t 2" xfId="372"/>
    <cellStyle name="60% - 强调文字颜色 1 2 2 2" xfId="373"/>
    <cellStyle name="Heading 4 2 2" xfId="374"/>
    <cellStyle name="60% - 强调文字颜色 1 3 2 2" xfId="375"/>
    <cellStyle name="Milliers [0]_!!!GO" xfId="376"/>
    <cellStyle name="60% - 强调文字颜色 1 4" xfId="377"/>
    <cellStyle name="60% - 强调文字颜色 1 4 2" xfId="378"/>
    <cellStyle name="标题 4 2 3" xfId="379"/>
    <cellStyle name="注释 2 2" xfId="380"/>
    <cellStyle name="60% - 强调文字颜色 2 3 2 2" xfId="381"/>
    <cellStyle name="60% - 强调文字颜色 2 4" xfId="382"/>
    <cellStyle name="60% - 强调文字颜色 2 4 2" xfId="383"/>
    <cellStyle name="60% - 强调文字颜色 3 3 2 2" xfId="384"/>
    <cellStyle name="60% - 强调文字颜色 3 4" xfId="385"/>
    <cellStyle name="60% - 强调文字颜色 3 4 2" xfId="386"/>
    <cellStyle name="60% - 强调文字颜色 3 5" xfId="387"/>
    <cellStyle name="60% - 强调文字颜色 3 5 2" xfId="388"/>
    <cellStyle name="60% - 强调文字颜色 4 3 2 2" xfId="389"/>
    <cellStyle name="Check Cell 2" xfId="390"/>
    <cellStyle name="60% - 强调文字颜色 4 4" xfId="391"/>
    <cellStyle name="60% - 强调文字颜色 4 5" xfId="392"/>
    <cellStyle name="60% - 强调文字颜色 4 5 2" xfId="393"/>
    <cellStyle name="60% - 强调文字颜色 5 2" xfId="394"/>
    <cellStyle name="60% - 强调文字颜色 5 2 2" xfId="395"/>
    <cellStyle name="60% - 强调文字颜色 5 3" xfId="396"/>
    <cellStyle name="60% - 强调文字颜色 5 3 2" xfId="397"/>
    <cellStyle name="t 3" xfId="398"/>
    <cellStyle name="60% - 强调文字颜色 5 3 2 2" xfId="399"/>
    <cellStyle name="60% - 强调文字颜色 5 4" xfId="400"/>
    <cellStyle name="60% - 强调文字颜色 5 5" xfId="401"/>
    <cellStyle name="60% - 强调文字颜色 5 5 2" xfId="402"/>
    <cellStyle name="60% - 强调文字颜色 6 2" xfId="403"/>
    <cellStyle name="60% - 强调文字颜色 6 2 2" xfId="404"/>
    <cellStyle name="Header2" xfId="405"/>
    <cellStyle name="60% - 强调文字颜色 6 3" xfId="406"/>
    <cellStyle name="60% - 强调文字颜色 6 3 2 2" xfId="407"/>
    <cellStyle name="Accent2 - 60% 2" xfId="408"/>
    <cellStyle name="60% - 强调文字颜色 6 4" xfId="409"/>
    <cellStyle name="60% - 强调文字颜色 6 4 2" xfId="410"/>
    <cellStyle name="60% - 强调文字颜色 6 5" xfId="411"/>
    <cellStyle name="60% - 着色 1" xfId="412"/>
    <cellStyle name="60% - 着色 1 2" xfId="413"/>
    <cellStyle name="sstot" xfId="414"/>
    <cellStyle name="60% - 着色 2 2" xfId="415"/>
    <cellStyle name="Date" xfId="416"/>
    <cellStyle name="60% - 着色 3" xfId="417"/>
    <cellStyle name="60% - 着色 3 2" xfId="418"/>
    <cellStyle name="Moneda_96 Risk" xfId="419"/>
    <cellStyle name="60% - 着色 4" xfId="420"/>
    <cellStyle name="标题 1 2" xfId="421"/>
    <cellStyle name="60% - 着色 4 2" xfId="422"/>
    <cellStyle name="标题 1 2 2" xfId="423"/>
    <cellStyle name="60% - 着色 5" xfId="424"/>
    <cellStyle name="Accent3 - 20% 2" xfId="425"/>
    <cellStyle name="标题 1 3" xfId="426"/>
    <cellStyle name="60% - 着色 5 2" xfId="427"/>
    <cellStyle name="60% - 着色 6" xfId="428"/>
    <cellStyle name="标题 1 4" xfId="429"/>
    <cellStyle name="6mal" xfId="430"/>
    <cellStyle name="强调文字颜色 2 4 2" xfId="431"/>
    <cellStyle name="Accent1 - 40%" xfId="432"/>
    <cellStyle name="Accent1 - 40% 2" xfId="433"/>
    <cellStyle name="Accent1 - 60%" xfId="434"/>
    <cellStyle name="Accent1 - 60% 2" xfId="435"/>
    <cellStyle name="标题 1 5" xfId="436"/>
    <cellStyle name="Accent1 2" xfId="437"/>
    <cellStyle name="Accent1 3" xfId="438"/>
    <cellStyle name="Accent1_2016年整合资金下达" xfId="439"/>
    <cellStyle name="Accent2 2" xfId="440"/>
    <cellStyle name="Accent2 3" xfId="441"/>
    <cellStyle name="Accent2_2016年整合资金下达" xfId="442"/>
    <cellStyle name="Accent3 - 20%" xfId="443"/>
    <cellStyle name="差_Book1_2017年财政涉农资金统筹整合使用方案制定情况统计汇总表" xfId="444"/>
    <cellStyle name="Accent5 2" xfId="445"/>
    <cellStyle name="Milliers_!!!GO" xfId="446"/>
    <cellStyle name="Accent3 - 40%" xfId="447"/>
    <cellStyle name="Mon閠aire [0]_!!!GO" xfId="448"/>
    <cellStyle name="Accent3 - 40% 2" xfId="449"/>
    <cellStyle name="Accent3 - 60%" xfId="450"/>
    <cellStyle name="Accent3 - 60% 2" xfId="451"/>
    <cellStyle name="Accent3 2" xfId="452"/>
    <cellStyle name="Accent3 3" xfId="453"/>
    <cellStyle name="Total" xfId="454"/>
    <cellStyle name="Accent4" xfId="455"/>
    <cellStyle name="Accent4 - 20%" xfId="456"/>
    <cellStyle name="Accent4 - 20% 2" xfId="457"/>
    <cellStyle name="Accent4 - 40%" xfId="458"/>
    <cellStyle name="Accent4 - 40% 2" xfId="459"/>
    <cellStyle name="Accent6 - 40%" xfId="460"/>
    <cellStyle name="Accent4 - 60%" xfId="461"/>
    <cellStyle name="捠壿 [0.00]_Region Orders (2)" xfId="462"/>
    <cellStyle name="Accent4 2" xfId="463"/>
    <cellStyle name="Accent6" xfId="464"/>
    <cellStyle name="Accent4 3" xfId="465"/>
    <cellStyle name="New Times Roman" xfId="466"/>
    <cellStyle name="Accent5 - 20% 2" xfId="467"/>
    <cellStyle name="Accent5 - 60% 2" xfId="468"/>
    <cellStyle name="Accent5 3" xfId="469"/>
    <cellStyle name="Accent6 - 20%" xfId="470"/>
    <cellStyle name="Accent6 - 40% 2" xfId="471"/>
    <cellStyle name="Accent6 - 60%" xfId="472"/>
    <cellStyle name="Accent6_2016年整合资金下达" xfId="473"/>
    <cellStyle name="Bad 2" xfId="474"/>
    <cellStyle name="Calculation" xfId="475"/>
    <cellStyle name="PSHeading" xfId="476"/>
    <cellStyle name="ColLevel_1" xfId="477"/>
    <cellStyle name="Title" xfId="478"/>
    <cellStyle name="Comma [0]_!!!GO" xfId="479"/>
    <cellStyle name="标题 3 3" xfId="480"/>
    <cellStyle name="comma zerodec" xfId="481"/>
    <cellStyle name="Comma_!!!GO" xfId="482"/>
    <cellStyle name="Currency [0]_!!!GO" xfId="483"/>
    <cellStyle name="Dollar (zero dec)" xfId="484"/>
    <cellStyle name="Explanatory Text" xfId="485"/>
    <cellStyle name="RowLevel_1" xfId="486"/>
    <cellStyle name="Explanatory Text 2" xfId="487"/>
    <cellStyle name="常规 10" xfId="488"/>
    <cellStyle name="Good" xfId="489"/>
    <cellStyle name="PSDec 2" xfId="490"/>
    <cellStyle name="常规 10 2" xfId="491"/>
    <cellStyle name="Good 2" xfId="492"/>
    <cellStyle name="标题 8" xfId="493"/>
    <cellStyle name="好_Sheet1_1_Book1 2" xfId="494"/>
    <cellStyle name="Grey" xfId="495"/>
    <cellStyle name="标题 2 2" xfId="496"/>
    <cellStyle name="强调文字颜色 5 2 2" xfId="497"/>
    <cellStyle name="Header1" xfId="498"/>
    <cellStyle name="Heading 1" xfId="499"/>
    <cellStyle name="Heading 1 2" xfId="500"/>
    <cellStyle name="Heading 4 3" xfId="501"/>
    <cellStyle name="Input [yellow]" xfId="502"/>
    <cellStyle name="Input [yellow] 2" xfId="503"/>
    <cellStyle name="Input Cells" xfId="504"/>
    <cellStyle name="Output 2" xfId="505"/>
    <cellStyle name="Linked Cell 2" xfId="506"/>
    <cellStyle name="Linked Cells" xfId="507"/>
    <cellStyle name="Millares [0]_96 Risk" xfId="508"/>
    <cellStyle name="常规 2 2 2 2" xfId="509"/>
    <cellStyle name="Millares_96 Risk" xfId="510"/>
    <cellStyle name="Moneda [0]_96 Risk" xfId="511"/>
    <cellStyle name="Warning Text" xfId="512"/>
    <cellStyle name="no dec 2" xfId="513"/>
    <cellStyle name="Normal_!!!GO" xfId="514"/>
    <cellStyle name="Output" xfId="515"/>
    <cellStyle name="Percent [2]" xfId="516"/>
    <cellStyle name="t_HVAC Equipment (3)" xfId="517"/>
    <cellStyle name="Percent [2] 2" xfId="518"/>
    <cellStyle name="Percent_!!!GO" xfId="519"/>
    <cellStyle name="PSDate" xfId="520"/>
    <cellStyle name="PSDate 2" xfId="521"/>
    <cellStyle name="PSDec" xfId="522"/>
    <cellStyle name="PSSpacer" xfId="523"/>
    <cellStyle name="PSSpacer 2" xfId="524"/>
    <cellStyle name="sstot 2" xfId="525"/>
    <cellStyle name="sstot 2 2" xfId="526"/>
    <cellStyle name="t 2 2" xfId="527"/>
    <cellStyle name="t_HVAC Equipment (3) 2" xfId="528"/>
    <cellStyle name="标题 2 4" xfId="529"/>
    <cellStyle name="t_HVAC Equipment (3) 2 2" xfId="530"/>
    <cellStyle name="Warning Text 2" xfId="531"/>
    <cellStyle name="捠壿_Region Orders (2)" xfId="532"/>
    <cellStyle name="编号" xfId="533"/>
    <cellStyle name="差_Book1_联系电话_生态岗位安排 2" xfId="534"/>
    <cellStyle name="标题 2 2 2" xfId="535"/>
    <cellStyle name="标题 2 3" xfId="536"/>
    <cellStyle name="标题 2 3 2" xfId="537"/>
    <cellStyle name="标题 2 5" xfId="538"/>
    <cellStyle name="标题 3 2" xfId="539"/>
    <cellStyle name="标题 3 2 2 2" xfId="540"/>
    <cellStyle name="好 5 2" xfId="541"/>
    <cellStyle name="标题 3 2 3" xfId="542"/>
    <cellStyle name="标题 3 4" xfId="543"/>
    <cellStyle name="标题 3 5" xfId="544"/>
    <cellStyle name="标题 4 2" xfId="545"/>
    <cellStyle name="标题 4 3" xfId="546"/>
    <cellStyle name="标题 4 5" xfId="547"/>
    <cellStyle name="标题 5 2" xfId="548"/>
    <cellStyle name="标题 6" xfId="549"/>
    <cellStyle name="标题 6 2" xfId="550"/>
    <cellStyle name="标题 7" xfId="551"/>
    <cellStyle name="表标题" xfId="552"/>
    <cellStyle name="差 2" xfId="553"/>
    <cellStyle name="解释性文本 5" xfId="554"/>
    <cellStyle name="差 2 2" xfId="555"/>
    <cellStyle name="差 3" xfId="556"/>
    <cellStyle name="差 3 2" xfId="557"/>
    <cellStyle name="差 4" xfId="558"/>
    <cellStyle name="差 5" xfId="559"/>
    <cellStyle name="差_2016年整合资金下达" xfId="560"/>
    <cellStyle name="差_2016年整合资金下达 2" xfId="561"/>
    <cellStyle name="差_Book1" xfId="562"/>
    <cellStyle name="差_Book1 2" xfId="563"/>
    <cellStyle name="差_Book1_1" xfId="564"/>
    <cellStyle name="差_Book1_1 2" xfId="565"/>
    <cellStyle name="差_Book1_1_联系电话" xfId="566"/>
    <cellStyle name="差_Book1_1_联系电话 2" xfId="567"/>
    <cellStyle name="差_Book1_1_生态岗位安排" xfId="568"/>
    <cellStyle name="差_Book1_1_生态岗位安排 2" xfId="569"/>
    <cellStyle name="差_Book1_2016年整合资金下达" xfId="570"/>
    <cellStyle name="差_Book1_2016年整合资金下达 2" xfId="571"/>
    <cellStyle name="差_Book1_2017年财政涉农资金统筹整合使用方案制定情况统计汇总表 2" xfId="572"/>
    <cellStyle name="差_Book1_Book1" xfId="573"/>
    <cellStyle name="差_Book1_Book1 2" xfId="574"/>
    <cellStyle name="差_Book1_联系电话" xfId="575"/>
    <cellStyle name="差_Book1_联系电话 2" xfId="576"/>
    <cellStyle name="差_Book1_联系电话_生态岗位安排" xfId="577"/>
    <cellStyle name="差_Sheet1" xfId="578"/>
    <cellStyle name="差_Sheet1 2" xfId="579"/>
    <cellStyle name="差_Sheet1_1" xfId="580"/>
    <cellStyle name="差_Sheet1_1 2" xfId="581"/>
    <cellStyle name="差_Sheet1_1_2017年财政涉农资金统筹整合使用方案制定情况统计汇总表" xfId="582"/>
    <cellStyle name="差_Sheet1_1_2017年财政涉农资金统筹整合使用方案制定情况统计汇总表 2" xfId="583"/>
    <cellStyle name="差_Sheet1_1_Book1 2" xfId="584"/>
    <cellStyle name="差_产业资金分配表2" xfId="585"/>
    <cellStyle name="差_产业资金分配表2 2" xfId="586"/>
    <cellStyle name="差_联系电话" xfId="587"/>
    <cellStyle name="好_Book1_联系电话 2" xfId="588"/>
    <cellStyle name="差_联系电话 2" xfId="589"/>
    <cellStyle name="差_联系电话_2017年财政涉农资金统筹整合使用方案制定情况统计汇总表" xfId="590"/>
    <cellStyle name="差_联系电话_2017年财政涉农资金统筹整合使用方案制定情况统计汇总表 2" xfId="591"/>
    <cellStyle name="差_联系电话_Book1" xfId="592"/>
    <cellStyle name="差_联系电话_Book1 2" xfId="593"/>
    <cellStyle name="差_整合明细.分省级资金" xfId="594"/>
    <cellStyle name="适中 3" xfId="595"/>
    <cellStyle name="差_整合明细.分省级资金 2" xfId="596"/>
    <cellStyle name="适中 3 2" xfId="597"/>
    <cellStyle name="差_整合明细.分省级资金_生态岗位安排" xfId="598"/>
    <cellStyle name="差_整合明细.分省级资金_生态岗位安排 2" xfId="599"/>
    <cellStyle name="常规 11" xfId="600"/>
    <cellStyle name="常规 11 2" xfId="601"/>
    <cellStyle name="常规 12" xfId="602"/>
    <cellStyle name="好 4 2" xfId="603"/>
    <cellStyle name="好_整合明细.分省级资金_生态岗位安排" xfId="604"/>
    <cellStyle name="常规 13" xfId="605"/>
    <cellStyle name="常规 13 2" xfId="606"/>
    <cellStyle name="常规 14" xfId="607"/>
    <cellStyle name="常规 14 2" xfId="608"/>
    <cellStyle name="常规 16" xfId="609"/>
    <cellStyle name="常规 19" xfId="610"/>
    <cellStyle name="常规 19 2" xfId="611"/>
    <cellStyle name="常规 2" xfId="612"/>
    <cellStyle name="常规 2 2" xfId="613"/>
    <cellStyle name="常规 2 2 2" xfId="614"/>
    <cellStyle name="常规 2 2 2 3" xfId="615"/>
    <cellStyle name="常规 2 2 3" xfId="616"/>
    <cellStyle name="常规 2 2 4" xfId="617"/>
    <cellStyle name="常规 2 3" xfId="618"/>
    <cellStyle name="常规 2 3 2" xfId="619"/>
    <cellStyle name="常规 2 3 2 2" xfId="620"/>
    <cellStyle name="常规 2 3 3" xfId="621"/>
    <cellStyle name="常规 2 4" xfId="622"/>
    <cellStyle name="常规 2 4 2" xfId="623"/>
    <cellStyle name="常规 2 4 3" xfId="624"/>
    <cellStyle name="常规 2 4 4" xfId="625"/>
    <cellStyle name="常规 2 4 5" xfId="626"/>
    <cellStyle name="常规 2 5" xfId="627"/>
    <cellStyle name="常规 2 5 2" xfId="628"/>
    <cellStyle name="常规 2 6" xfId="629"/>
    <cellStyle name="常规 2 7" xfId="630"/>
    <cellStyle name="常规 2 8" xfId="631"/>
    <cellStyle name="强调文字颜色 2 3 2 2" xfId="632"/>
    <cellStyle name="输入 2" xfId="633"/>
    <cellStyle name="常规 2_2016年整合资金下达" xfId="634"/>
    <cellStyle name="千分位_laroux" xfId="635"/>
    <cellStyle name="常规 3" xfId="636"/>
    <cellStyle name="输出 4 2" xfId="637"/>
    <cellStyle name="常规 3 2" xfId="638"/>
    <cellStyle name="常规 3 2 2" xfId="639"/>
    <cellStyle name="常规 3 2 2 2" xfId="640"/>
    <cellStyle name="常规 3 2 4" xfId="641"/>
    <cellStyle name="常规 3 3" xfId="642"/>
    <cellStyle name="常规 3 3 2" xfId="643"/>
    <cellStyle name="常规 3 4" xfId="644"/>
    <cellStyle name="常规 3 4 2" xfId="645"/>
    <cellStyle name="常规 3 5" xfId="646"/>
    <cellStyle name="常规 4" xfId="647"/>
    <cellStyle name="常规 4 2" xfId="648"/>
    <cellStyle name="常规 4 2 2" xfId="649"/>
    <cellStyle name="常规 4 4" xfId="650"/>
    <cellStyle name="常规 4 2 3" xfId="651"/>
    <cellStyle name="常规 4 5" xfId="652"/>
    <cellStyle name="常规 4 2 4" xfId="653"/>
    <cellStyle name="常规 4 6" xfId="654"/>
    <cellStyle name="常规 4 2 5" xfId="655"/>
    <cellStyle name="常规 4 3" xfId="656"/>
    <cellStyle name="常规 5" xfId="657"/>
    <cellStyle name="常规 5 2" xfId="658"/>
    <cellStyle name="常规 5 3" xfId="659"/>
    <cellStyle name="常规 5 4" xfId="660"/>
    <cellStyle name="常规 5 5" xfId="661"/>
    <cellStyle name="常规 5 6" xfId="662"/>
    <cellStyle name="常规 5 6 2" xfId="663"/>
    <cellStyle name="常规 5 6 2 2" xfId="664"/>
    <cellStyle name="常规 5 6 3" xfId="665"/>
    <cellStyle name="常规 5 7" xfId="666"/>
    <cellStyle name="常规 5 7 2" xfId="667"/>
    <cellStyle name="常规 5 8" xfId="668"/>
    <cellStyle name="常规 6" xfId="669"/>
    <cellStyle name="常规 6 2" xfId="670"/>
    <cellStyle name="常规 6 2 2" xfId="671"/>
    <cellStyle name="常规 6 3" xfId="672"/>
    <cellStyle name="常规 7" xfId="673"/>
    <cellStyle name="常规 7 2" xfId="674"/>
    <cellStyle name="常规 7 3" xfId="675"/>
    <cellStyle name="常规 7 4" xfId="676"/>
    <cellStyle name="常规 7 5" xfId="677"/>
    <cellStyle name="常规 8" xfId="678"/>
    <cellStyle name="常规 8 2" xfId="679"/>
    <cellStyle name="常规 8 3" xfId="680"/>
    <cellStyle name="常规 8 3 2" xfId="681"/>
    <cellStyle name="常规 9" xfId="682"/>
    <cellStyle name="常规_副本西藏自治区贫困县统筹整合使用财政涉农资金情况统计表（模版）参考表" xfId="683"/>
    <cellStyle name="常规_项目投入明细_8" xfId="684"/>
    <cellStyle name="分级显示行_1_Book1" xfId="685"/>
    <cellStyle name="好 2" xfId="686"/>
    <cellStyle name="好 2 2" xfId="687"/>
    <cellStyle name="好 2 2 2" xfId="688"/>
    <cellStyle name="好 3" xfId="689"/>
    <cellStyle name="好 3 2" xfId="690"/>
    <cellStyle name="好 4" xfId="691"/>
    <cellStyle name="好_2016年整合资金下达" xfId="692"/>
    <cellStyle name="好_2016年整合资金下达 2" xfId="693"/>
    <cellStyle name="好_Book1" xfId="694"/>
    <cellStyle name="好_Book1 2" xfId="695"/>
    <cellStyle name="好_Book1_1" xfId="696"/>
    <cellStyle name="好_Book1_1 2" xfId="697"/>
    <cellStyle name="好_Book1_1_联系电话" xfId="698"/>
    <cellStyle name="好_Book1_1_联系电话 2" xfId="699"/>
    <cellStyle name="好_Book1_1_生态岗位安排" xfId="700"/>
    <cellStyle name="好_Book1_2016年整合资金下达" xfId="701"/>
    <cellStyle name="好_Book1_2016年整合资金下达 2" xfId="702"/>
    <cellStyle name="好_Book1_2017年财政涉农资金统筹整合使用方案制定情况统计汇总表" xfId="703"/>
    <cellStyle name="好_Book1_2017年财政涉农资金统筹整合使用方案制定情况统计汇总表 2" xfId="704"/>
    <cellStyle name="好_Book1_Book1" xfId="705"/>
    <cellStyle name="好_Book1_Book1 2" xfId="706"/>
    <cellStyle name="好_Book1_Book1_1" xfId="707"/>
    <cellStyle name="好_Book1_Book1_1 2" xfId="708"/>
    <cellStyle name="好_Book1_联系电话" xfId="709"/>
    <cellStyle name="计算 2 2" xfId="710"/>
    <cellStyle name="好_Book1_联系电话_生态岗位安排" xfId="711"/>
    <cellStyle name="好_Sheet1" xfId="712"/>
    <cellStyle name="好_Sheet1 2" xfId="713"/>
    <cellStyle name="好_Sheet1_1" xfId="714"/>
    <cellStyle name="好_Sheet1_1 2" xfId="715"/>
    <cellStyle name="好_Sheet1_1_2017年财政涉农资金统筹整合使用方案制定情况统计汇总表" xfId="716"/>
    <cellStyle name="好_Sheet1_1_2017年财政涉农资金统筹整合使用方案制定情况统计汇总表 2" xfId="717"/>
    <cellStyle name="好_Sheet1_1_Book1" xfId="718"/>
    <cellStyle name="好_产业资金分配表2" xfId="719"/>
    <cellStyle name="解释性文本 2 2" xfId="720"/>
    <cellStyle name="好_产业资金分配表2 2" xfId="721"/>
    <cellStyle name="好_联系电话" xfId="722"/>
    <cellStyle name="好_联系电话_2017年财政涉农资金统筹整合使用方案制定情况统计汇总表" xfId="723"/>
    <cellStyle name="好_联系电话_2017年财政涉农资金统筹整合使用方案制定情况统计汇总表 2" xfId="724"/>
    <cellStyle name="好_联系电话_Book1" xfId="725"/>
    <cellStyle name="好_联系电话_Book1 2" xfId="726"/>
    <cellStyle name="好_整合明细.分省级资金" xfId="727"/>
    <cellStyle name="好_整合明细.分省级资金 2" xfId="728"/>
    <cellStyle name="好_整合明细.分省级资金_生态岗位安排 2" xfId="729"/>
    <cellStyle name="汇总 2" xfId="730"/>
    <cellStyle name="汇总 2 2" xfId="731"/>
    <cellStyle name="汇总 2 2 2" xfId="732"/>
    <cellStyle name="汇总 3" xfId="733"/>
    <cellStyle name="汇总 3 2" xfId="734"/>
    <cellStyle name="汇总 3 2 2" xfId="735"/>
    <cellStyle name="汇总 4" xfId="736"/>
    <cellStyle name="汇总 4 2" xfId="737"/>
    <cellStyle name="汇总 5" xfId="738"/>
    <cellStyle name="汇总 5 2" xfId="739"/>
    <cellStyle name="计算 2" xfId="740"/>
    <cellStyle name="检查单元格 2" xfId="741"/>
    <cellStyle name="检查单元格 2 2" xfId="742"/>
    <cellStyle name="检查单元格 3" xfId="743"/>
    <cellStyle name="检查单元格 4" xfId="744"/>
    <cellStyle name="检查单元格 5" xfId="745"/>
    <cellStyle name="解释性文本 2" xfId="746"/>
    <cellStyle name="解释性文本 3" xfId="747"/>
    <cellStyle name="解释性文本 3 2" xfId="748"/>
    <cellStyle name="解释性文本 4" xfId="749"/>
    <cellStyle name="借出原因" xfId="750"/>
    <cellStyle name="警告文本 4" xfId="751"/>
    <cellStyle name="警告文本 4 2" xfId="752"/>
    <cellStyle name="警告文本 5" xfId="753"/>
    <cellStyle name="警告文本 5 2" xfId="754"/>
    <cellStyle name="链接单元格 2" xfId="755"/>
    <cellStyle name="链接单元格 2 2" xfId="756"/>
    <cellStyle name="链接单元格 2 2 2" xfId="757"/>
    <cellStyle name="链接单元格 3" xfId="758"/>
    <cellStyle name="链接单元格 3 2" xfId="759"/>
    <cellStyle name="链接单元格 3 2 2" xfId="760"/>
    <cellStyle name="链接单元格 4" xfId="761"/>
    <cellStyle name="链接单元格 4 2" xfId="762"/>
    <cellStyle name="链接单元格 5" xfId="763"/>
    <cellStyle name="链接单元格 5 2" xfId="764"/>
    <cellStyle name="着色 4" xfId="765"/>
    <cellStyle name="普通_laroux" xfId="766"/>
    <cellStyle name="千分位[0]_laroux" xfId="767"/>
    <cellStyle name="千位[0]_ 方正PC" xfId="768"/>
    <cellStyle name="千位_ 方正PC" xfId="769"/>
    <cellStyle name="千位分隔 2" xfId="770"/>
    <cellStyle name="千位分隔 2 2" xfId="771"/>
    <cellStyle name="强调 1" xfId="772"/>
    <cellStyle name="强调 1 2" xfId="773"/>
    <cellStyle name="强调 2" xfId="774"/>
    <cellStyle name="强调 2 2" xfId="775"/>
    <cellStyle name="强调 3" xfId="776"/>
    <cellStyle name="强调 3 2" xfId="777"/>
    <cellStyle name="强调文字颜色 1 2" xfId="778"/>
    <cellStyle name="强调文字颜色 1 2 2" xfId="779"/>
    <cellStyle name="强调文字颜色 1 2 2 2" xfId="780"/>
    <cellStyle name="强调文字颜色 1 3" xfId="781"/>
    <cellStyle name="强调文字颜色 1 3 2" xfId="782"/>
    <cellStyle name="强调文字颜色 1 3 2 2" xfId="783"/>
    <cellStyle name="强调文字颜色 1 4" xfId="784"/>
    <cellStyle name="强调文字颜色 1 4 2" xfId="785"/>
    <cellStyle name="强调文字颜色 1 5" xfId="786"/>
    <cellStyle name="强调文字颜色 1 5 2" xfId="787"/>
    <cellStyle name="输出 4" xfId="788"/>
    <cellStyle name="强调文字颜色 2 2" xfId="789"/>
    <cellStyle name="强调文字颜色 2 3" xfId="790"/>
    <cellStyle name="强调文字颜色 2 4" xfId="791"/>
    <cellStyle name="强调文字颜色 2 5" xfId="792"/>
    <cellStyle name="强调文字颜色 2 5 2" xfId="793"/>
    <cellStyle name="强调文字颜色 3 2" xfId="794"/>
    <cellStyle name="强调文字颜色 3 2 2" xfId="795"/>
    <cellStyle name="强调文字颜色 3 2 2 2" xfId="796"/>
    <cellStyle name="强调文字颜色 3 3" xfId="797"/>
    <cellStyle name="强调文字颜色 3 3 2" xfId="798"/>
    <cellStyle name="强调文字颜色 3 3 2 2" xfId="799"/>
    <cellStyle name="强调文字颜色 3 4" xfId="800"/>
    <cellStyle name="强调文字颜色 3 4 2" xfId="801"/>
    <cellStyle name="强调文字颜色 3 5" xfId="802"/>
    <cellStyle name="强调文字颜色 3 5 2" xfId="803"/>
    <cellStyle name="强调文字颜色 4 2 2 2" xfId="804"/>
    <cellStyle name="强调文字颜色 4 3 2 2" xfId="805"/>
    <cellStyle name="强调文字颜色 4 4" xfId="806"/>
    <cellStyle name="强调文字颜色 4 4 2" xfId="807"/>
    <cellStyle name="强调文字颜色 4 5" xfId="808"/>
    <cellStyle name="强调文字颜色 4 5 2" xfId="809"/>
    <cellStyle name="强调文字颜色 5 2" xfId="810"/>
    <cellStyle name="强调文字颜色 5 2 2 2" xfId="811"/>
    <cellStyle name="强调文字颜色 5 3" xfId="812"/>
    <cellStyle name="强调文字颜色 5 3 2" xfId="813"/>
    <cellStyle name="强调文字颜色 5 3 2 2" xfId="814"/>
    <cellStyle name="强调文字颜色 5 4" xfId="815"/>
    <cellStyle name="强调文字颜色 5 4 2" xfId="816"/>
    <cellStyle name="强调文字颜色 5 5" xfId="817"/>
    <cellStyle name="强调文字颜色 5 5 2" xfId="818"/>
    <cellStyle name="强调文字颜色 6 2" xfId="819"/>
    <cellStyle name="强调文字颜色 6 2 2" xfId="820"/>
    <cellStyle name="强调文字颜色 6 2 2 2" xfId="821"/>
    <cellStyle name="强调文字颜色 6 3" xfId="822"/>
    <cellStyle name="强调文字颜色 6 3 2" xfId="823"/>
    <cellStyle name="强调文字颜色 6 3 2 2" xfId="824"/>
    <cellStyle name="强调文字颜色 6 4" xfId="825"/>
    <cellStyle name="强调文字颜色 6 5" xfId="826"/>
    <cellStyle name="强调文字颜色 6 5 2" xfId="827"/>
    <cellStyle name="商品名称" xfId="828"/>
    <cellStyle name="着色 6" xfId="829"/>
    <cellStyle name="适中 2" xfId="830"/>
    <cellStyle name="适中 2 2" xfId="831"/>
    <cellStyle name="适中 2 2 2" xfId="832"/>
    <cellStyle name="适中 3 2 2" xfId="833"/>
    <cellStyle name="适中 4" xfId="834"/>
    <cellStyle name="适中 4 2" xfId="835"/>
    <cellStyle name="适中 5" xfId="836"/>
    <cellStyle name="适中 5 2" xfId="837"/>
    <cellStyle name="输出 2" xfId="838"/>
    <cellStyle name="输出 2 2" xfId="839"/>
    <cellStyle name="输出 2 2 2" xfId="840"/>
    <cellStyle name="输出 3" xfId="841"/>
    <cellStyle name="输出 3 2" xfId="842"/>
    <cellStyle name="输出 3 2 2" xfId="843"/>
    <cellStyle name="输出 5" xfId="844"/>
    <cellStyle name="输出 5 2" xfId="845"/>
    <cellStyle name="输入 2 2" xfId="846"/>
    <cellStyle name="输入 2 2 2" xfId="847"/>
    <cellStyle name="输入 3" xfId="848"/>
    <cellStyle name="输入 3 2" xfId="849"/>
    <cellStyle name="输入 3 2 2" xfId="850"/>
    <cellStyle name="输入 4" xfId="851"/>
    <cellStyle name="输入 4 2" xfId="852"/>
    <cellStyle name="输入 5" xfId="853"/>
    <cellStyle name="输入 5 2" xfId="854"/>
    <cellStyle name="数量" xfId="855"/>
    <cellStyle name="样式 1" xfId="856"/>
    <cellStyle name="昗弨_Pacific Region P&amp;L" xfId="857"/>
    <cellStyle name="着色 1" xfId="858"/>
    <cellStyle name="着色 1 2" xfId="859"/>
    <cellStyle name="着色 2" xfId="860"/>
    <cellStyle name="着色 2 2" xfId="861"/>
    <cellStyle name="着色 3" xfId="862"/>
    <cellStyle name="着色 3 2" xfId="863"/>
    <cellStyle name="着色 4 2" xfId="864"/>
    <cellStyle name="着色 5" xfId="865"/>
    <cellStyle name="着色 5 2" xfId="866"/>
    <cellStyle name="着色 6 2" xfId="867"/>
    <cellStyle name="寘嬫愗傝 [0.00]_Region Orders (2)" xfId="868"/>
    <cellStyle name="寘嬫愗傝_Region Orders (2)" xfId="869"/>
    <cellStyle name="注释 2 3" xfId="870"/>
    <cellStyle name="注释 2 4" xfId="871"/>
    <cellStyle name="注释 2 5" xfId="872"/>
  </cellStyle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15</xdr:col>
      <xdr:colOff>571500</xdr:colOff>
      <xdr:row>4</xdr:row>
      <xdr:rowOff>161925</xdr:rowOff>
    </xdr:from>
    <xdr:to>
      <xdr:col>16</xdr:col>
      <xdr:colOff>0</xdr:colOff>
      <xdr:row>4</xdr:row>
      <xdr:rowOff>161925</xdr:rowOff>
    </xdr:to>
    <xdr:sp>
      <xdr:nvSpPr>
        <xdr:cNvPr id="85529" name="Line 1"/>
        <xdr:cNvSpPr>
          <a:spLocks noChangeShapeType="1"/>
        </xdr:cNvSpPr>
      </xdr:nvSpPr>
      <xdr:spPr>
        <a:xfrm>
          <a:off x="17556480" y="1318895"/>
          <a:ext cx="54610" cy="0"/>
        </a:xfrm>
        <a:prstGeom prst="line">
          <a:avLst/>
        </a:prstGeom>
        <a:noFill/>
        <a:ln w="9525">
          <a:noFill/>
          <a:round/>
        </a:ln>
      </xdr:spPr>
    </xdr:sp>
    <xdr:clientData/>
  </xdr:twoCellAnchor>
  <xdr:twoCellAnchor>
    <xdr:from>
      <xdr:col>18</xdr:col>
      <xdr:colOff>228600</xdr:colOff>
      <xdr:row>4</xdr:row>
      <xdr:rowOff>161925</xdr:rowOff>
    </xdr:from>
    <xdr:to>
      <xdr:col>18</xdr:col>
      <xdr:colOff>228600</xdr:colOff>
      <xdr:row>4</xdr:row>
      <xdr:rowOff>161925</xdr:rowOff>
    </xdr:to>
    <xdr:sp>
      <xdr:nvSpPr>
        <xdr:cNvPr id="85530" name="Line 2"/>
        <xdr:cNvSpPr>
          <a:spLocks noChangeShapeType="1"/>
        </xdr:cNvSpPr>
      </xdr:nvSpPr>
      <xdr:spPr>
        <a:xfrm>
          <a:off x="18646140" y="1318895"/>
          <a:ext cx="0" cy="0"/>
        </a:xfrm>
        <a:prstGeom prst="line">
          <a:avLst/>
        </a:prstGeom>
        <a:noFill/>
        <a:ln w="9525">
          <a:noFill/>
          <a:round/>
        </a:ln>
      </xdr:spPr>
    </xdr:sp>
    <xdr:clientData/>
  </xdr:twoCellAnchor>
  <xdr:twoCellAnchor>
    <xdr:from>
      <xdr:col>15</xdr:col>
      <xdr:colOff>571500</xdr:colOff>
      <xdr:row>4</xdr:row>
      <xdr:rowOff>161925</xdr:rowOff>
    </xdr:from>
    <xdr:to>
      <xdr:col>16</xdr:col>
      <xdr:colOff>0</xdr:colOff>
      <xdr:row>4</xdr:row>
      <xdr:rowOff>161925</xdr:rowOff>
    </xdr:to>
    <xdr:sp>
      <xdr:nvSpPr>
        <xdr:cNvPr id="85531" name="Line 1"/>
        <xdr:cNvSpPr>
          <a:spLocks noChangeShapeType="1"/>
        </xdr:cNvSpPr>
      </xdr:nvSpPr>
      <xdr:spPr>
        <a:xfrm>
          <a:off x="17556480" y="1318895"/>
          <a:ext cx="54610" cy="0"/>
        </a:xfrm>
        <a:prstGeom prst="line">
          <a:avLst/>
        </a:prstGeom>
        <a:noFill/>
        <a:ln w="9525">
          <a:noFill/>
          <a:round/>
        </a:ln>
      </xdr:spPr>
    </xdr:sp>
    <xdr:clientData/>
  </xdr:twoCellAnchor>
  <xdr:twoCellAnchor>
    <xdr:from>
      <xdr:col>18</xdr:col>
      <xdr:colOff>228600</xdr:colOff>
      <xdr:row>4</xdr:row>
      <xdr:rowOff>161925</xdr:rowOff>
    </xdr:from>
    <xdr:to>
      <xdr:col>18</xdr:col>
      <xdr:colOff>228600</xdr:colOff>
      <xdr:row>4</xdr:row>
      <xdr:rowOff>161925</xdr:rowOff>
    </xdr:to>
    <xdr:sp>
      <xdr:nvSpPr>
        <xdr:cNvPr id="85532" name="Line 2"/>
        <xdr:cNvSpPr>
          <a:spLocks noChangeShapeType="1"/>
        </xdr:cNvSpPr>
      </xdr:nvSpPr>
      <xdr:spPr>
        <a:xfrm>
          <a:off x="18646140" y="1318895"/>
          <a:ext cx="0" cy="0"/>
        </a:xfrm>
        <a:prstGeom prst="line">
          <a:avLst/>
        </a:prstGeom>
        <a:noFill/>
        <a:ln w="9525">
          <a:noFill/>
          <a:roun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topLeftCell="A16" workbookViewId="0">
      <selection activeCell="L60" sqref="L60"/>
    </sheetView>
  </sheetViews>
  <sheetFormatPr defaultColWidth="9" defaultRowHeight="13.5" customHeight="1"/>
  <cols>
    <col min="1" max="1" width="6" style="156" customWidth="1"/>
    <col min="2" max="2" width="31.6296296296296" style="156" customWidth="1"/>
    <col min="3" max="3" width="10.25" style="156" customWidth="1"/>
    <col min="4" max="4" width="9.25" style="156" customWidth="1"/>
    <col min="5" max="5" width="10.75" style="156" customWidth="1"/>
    <col min="6" max="7" width="11.1296296296296" style="156" customWidth="1"/>
    <col min="8" max="8" width="9.87962962962963" style="156" customWidth="1"/>
    <col min="9" max="9" width="11.8796296296296" style="156" customWidth="1"/>
    <col min="10" max="10" width="7.75" style="156" customWidth="1"/>
    <col min="11" max="252" width="9" style="156" customWidth="1"/>
    <col min="253" max="16384" width="9" style="156"/>
  </cols>
  <sheetData>
    <row r="1" ht="20.25" customHeight="1" spans="1:2">
      <c r="A1" s="157" t="s">
        <v>0</v>
      </c>
      <c r="B1" s="157"/>
    </row>
    <row r="2" ht="42.75" customHeight="1" spans="1:10">
      <c r="A2" s="158" t="s">
        <v>1</v>
      </c>
      <c r="B2" s="159"/>
      <c r="C2" s="159"/>
      <c r="D2" s="159"/>
      <c r="E2" s="159"/>
      <c r="F2" s="159"/>
      <c r="G2" s="159"/>
      <c r="H2" s="159"/>
      <c r="I2" s="159"/>
      <c r="J2" s="159"/>
    </row>
    <row r="3" ht="27" customHeight="1" spans="1:10">
      <c r="A3" s="160" t="s">
        <v>2</v>
      </c>
      <c r="B3" s="161"/>
      <c r="C3" s="161"/>
      <c r="D3" s="161"/>
      <c r="E3" s="162"/>
      <c r="F3" s="162"/>
      <c r="G3" s="162"/>
      <c r="H3" s="163" t="s">
        <v>3</v>
      </c>
      <c r="I3" s="163"/>
      <c r="J3" s="163"/>
    </row>
    <row r="4" s="152" customFormat="1" ht="27.75" customHeight="1" spans="1:10">
      <c r="A4" s="164" t="s">
        <v>4</v>
      </c>
      <c r="B4" s="164" t="s">
        <v>5</v>
      </c>
      <c r="C4" s="165" t="s">
        <v>6</v>
      </c>
      <c r="D4" s="166"/>
      <c r="E4" s="164" t="s">
        <v>7</v>
      </c>
      <c r="F4" s="164"/>
      <c r="G4" s="164"/>
      <c r="H4" s="164"/>
      <c r="I4" s="178" t="s">
        <v>8</v>
      </c>
      <c r="J4" s="179" t="s">
        <v>9</v>
      </c>
    </row>
    <row r="5" s="152" customFormat="1" ht="41.25" customHeight="1" spans="1:10">
      <c r="A5" s="164"/>
      <c r="B5" s="164"/>
      <c r="C5" s="164" t="s">
        <v>10</v>
      </c>
      <c r="D5" s="164" t="s">
        <v>11</v>
      </c>
      <c r="E5" s="164" t="s">
        <v>10</v>
      </c>
      <c r="F5" s="167" t="s">
        <v>12</v>
      </c>
      <c r="G5" s="168" t="s">
        <v>13</v>
      </c>
      <c r="H5" s="169" t="s">
        <v>14</v>
      </c>
      <c r="I5" s="180"/>
      <c r="J5" s="179"/>
    </row>
    <row r="6" s="152" customFormat="1" ht="29.25" customHeight="1" spans="1:10">
      <c r="A6" s="164" t="s">
        <v>15</v>
      </c>
      <c r="B6" s="164">
        <v>1</v>
      </c>
      <c r="C6" s="164" t="s">
        <v>16</v>
      </c>
      <c r="D6" s="164">
        <v>3</v>
      </c>
      <c r="E6" s="164" t="s">
        <v>17</v>
      </c>
      <c r="F6" s="170" t="s">
        <v>18</v>
      </c>
      <c r="G6" s="170">
        <v>6</v>
      </c>
      <c r="H6" s="170">
        <v>7</v>
      </c>
      <c r="I6" s="164">
        <v>8</v>
      </c>
      <c r="J6" s="164">
        <v>9</v>
      </c>
    </row>
    <row r="7" s="152" customFormat="1" ht="30" customHeight="1" spans="1:10">
      <c r="A7" s="164" t="s">
        <v>19</v>
      </c>
      <c r="B7" s="171" t="s">
        <v>20</v>
      </c>
      <c r="C7" s="172">
        <v>8758</v>
      </c>
      <c r="D7" s="172">
        <v>8758</v>
      </c>
      <c r="E7" s="173">
        <f>SUM(E8:E29)</f>
        <v>6171.85</v>
      </c>
      <c r="F7" s="173">
        <f>SUM(F8:F29)</f>
        <v>6171.85</v>
      </c>
      <c r="G7" s="173">
        <f>SUM(G8:G29)</f>
        <v>6171.85</v>
      </c>
      <c r="H7" s="173">
        <f>SUM(H8:H29)</f>
        <v>6171.85</v>
      </c>
      <c r="I7" s="173">
        <f>SUM(I8:I29)</f>
        <v>1347.777428</v>
      </c>
      <c r="J7" s="13"/>
    </row>
    <row r="8" s="152" customFormat="1" ht="21.95" customHeight="1" spans="1:10">
      <c r="A8" s="172">
        <v>1</v>
      </c>
      <c r="B8" s="174" t="s">
        <v>21</v>
      </c>
      <c r="C8" s="164">
        <v>6994</v>
      </c>
      <c r="D8" s="164">
        <v>6994</v>
      </c>
      <c r="E8" s="13">
        <f>2920.85+971</f>
        <v>3891.85</v>
      </c>
      <c r="F8" s="13">
        <f>2920.85+971</f>
        <v>3891.85</v>
      </c>
      <c r="G8" s="13">
        <f>2920.85+971</f>
        <v>3891.85</v>
      </c>
      <c r="H8" s="13">
        <f>2920.85+971</f>
        <v>3891.85</v>
      </c>
      <c r="I8" s="13"/>
      <c r="J8" s="13"/>
    </row>
    <row r="9" s="152" customFormat="1" ht="35.45" customHeight="1" spans="1:10">
      <c r="A9" s="172">
        <v>2</v>
      </c>
      <c r="B9" s="174" t="s">
        <v>22</v>
      </c>
      <c r="C9" s="164"/>
      <c r="D9" s="164"/>
      <c r="E9" s="13">
        <v>2000</v>
      </c>
      <c r="F9" s="13">
        <v>2000</v>
      </c>
      <c r="G9" s="13">
        <v>2000</v>
      </c>
      <c r="H9" s="13">
        <v>2000</v>
      </c>
      <c r="I9" s="13">
        <v>767.973265</v>
      </c>
      <c r="J9" s="13"/>
    </row>
    <row r="10" s="152" customFormat="1" ht="36.95" customHeight="1" spans="1:10">
      <c r="A10" s="172">
        <v>3</v>
      </c>
      <c r="B10" s="174" t="s">
        <v>23</v>
      </c>
      <c r="C10" s="164"/>
      <c r="D10" s="164"/>
      <c r="E10" s="13"/>
      <c r="F10" s="13"/>
      <c r="G10" s="13"/>
      <c r="H10" s="13"/>
      <c r="I10" s="13"/>
      <c r="J10" s="13"/>
    </row>
    <row r="11" s="152" customFormat="1" ht="36.95" customHeight="1" spans="1:10">
      <c r="A11" s="172">
        <v>4</v>
      </c>
      <c r="B11" s="174" t="s">
        <v>24</v>
      </c>
      <c r="C11" s="164"/>
      <c r="D11" s="164"/>
      <c r="E11" s="13"/>
      <c r="F11" s="13"/>
      <c r="G11" s="13"/>
      <c r="H11" s="13"/>
      <c r="I11" s="13"/>
      <c r="J11" s="13"/>
    </row>
    <row r="12" s="152" customFormat="1" ht="26.1" customHeight="1" spans="1:10">
      <c r="A12" s="172">
        <v>5</v>
      </c>
      <c r="B12" s="174" t="s">
        <v>25</v>
      </c>
      <c r="C12" s="164">
        <v>1764</v>
      </c>
      <c r="D12" s="164">
        <v>1764</v>
      </c>
      <c r="E12" s="13"/>
      <c r="F12" s="13"/>
      <c r="G12" s="13"/>
      <c r="H12" s="13"/>
      <c r="I12" s="13"/>
      <c r="J12" s="13"/>
    </row>
    <row r="13" s="152" customFormat="1" ht="21" customHeight="1" spans="1:10">
      <c r="A13" s="172">
        <v>6</v>
      </c>
      <c r="B13" s="174" t="s">
        <v>26</v>
      </c>
      <c r="C13" s="164"/>
      <c r="D13" s="164"/>
      <c r="E13" s="13"/>
      <c r="F13" s="13"/>
      <c r="G13" s="13"/>
      <c r="H13" s="13"/>
      <c r="I13" s="13"/>
      <c r="J13" s="13"/>
    </row>
    <row r="14" s="152" customFormat="1" ht="21" customHeight="1" spans="1:10">
      <c r="A14" s="172">
        <v>7</v>
      </c>
      <c r="B14" s="174" t="s">
        <v>27</v>
      </c>
      <c r="C14" s="164"/>
      <c r="D14" s="164"/>
      <c r="E14" s="13"/>
      <c r="F14" s="13"/>
      <c r="G14" s="13"/>
      <c r="H14" s="13"/>
      <c r="I14" s="13"/>
      <c r="J14" s="13"/>
    </row>
    <row r="15" s="152" customFormat="1" ht="36" customHeight="1" spans="1:10">
      <c r="A15" s="172">
        <v>8</v>
      </c>
      <c r="B15" s="174" t="s">
        <v>28</v>
      </c>
      <c r="C15" s="164"/>
      <c r="D15" s="164"/>
      <c r="E15" s="13"/>
      <c r="F15" s="13"/>
      <c r="G15" s="13"/>
      <c r="H15" s="13"/>
      <c r="I15" s="13"/>
      <c r="J15" s="13"/>
    </row>
    <row r="16" s="152" customFormat="1" ht="15" customHeight="1" spans="1:10">
      <c r="A16" s="172">
        <v>9</v>
      </c>
      <c r="B16" s="174" t="s">
        <v>29</v>
      </c>
      <c r="C16" s="164"/>
      <c r="D16" s="164"/>
      <c r="E16" s="13"/>
      <c r="F16" s="13"/>
      <c r="G16" s="13"/>
      <c r="H16" s="13"/>
      <c r="I16" s="13"/>
      <c r="J16" s="13"/>
    </row>
    <row r="17" s="152" customFormat="1" ht="27" customHeight="1" spans="1:10">
      <c r="A17" s="172">
        <v>10</v>
      </c>
      <c r="B17" s="174" t="s">
        <v>30</v>
      </c>
      <c r="C17" s="175"/>
      <c r="D17" s="175"/>
      <c r="E17" s="13"/>
      <c r="F17" s="13"/>
      <c r="G17" s="13"/>
      <c r="H17" s="13"/>
      <c r="I17" s="13"/>
      <c r="J17" s="13"/>
    </row>
    <row r="18" s="152" customFormat="1" ht="15" customHeight="1" spans="1:10">
      <c r="A18" s="172">
        <v>11</v>
      </c>
      <c r="B18" s="174" t="s">
        <v>31</v>
      </c>
      <c r="C18" s="176"/>
      <c r="D18" s="176"/>
      <c r="E18" s="13"/>
      <c r="F18" s="13"/>
      <c r="G18" s="13"/>
      <c r="H18" s="13"/>
      <c r="I18" s="13"/>
      <c r="J18" s="13"/>
    </row>
    <row r="19" s="152" customFormat="1" ht="15" customHeight="1" spans="1:10">
      <c r="A19" s="172">
        <v>12</v>
      </c>
      <c r="B19" s="174" t="s">
        <v>32</v>
      </c>
      <c r="C19" s="164"/>
      <c r="D19" s="164"/>
      <c r="E19" s="13"/>
      <c r="F19" s="13"/>
      <c r="G19" s="13"/>
      <c r="H19" s="13"/>
      <c r="I19" s="13"/>
      <c r="J19" s="13"/>
    </row>
    <row r="20" s="152" customFormat="1" ht="15" customHeight="1" spans="1:10">
      <c r="A20" s="172">
        <v>13</v>
      </c>
      <c r="B20" s="174" t="s">
        <v>33</v>
      </c>
      <c r="C20" s="164"/>
      <c r="D20" s="164"/>
      <c r="E20" s="13"/>
      <c r="F20" s="13"/>
      <c r="G20" s="13"/>
      <c r="H20" s="13"/>
      <c r="I20" s="13"/>
      <c r="J20" s="13"/>
    </row>
    <row r="21" s="152" customFormat="1" ht="30.95" customHeight="1" spans="1:10">
      <c r="A21" s="172">
        <v>14</v>
      </c>
      <c r="B21" s="174" t="s">
        <v>34</v>
      </c>
      <c r="C21" s="164"/>
      <c r="D21" s="164"/>
      <c r="E21" s="13"/>
      <c r="F21" s="13"/>
      <c r="G21" s="13"/>
      <c r="H21" s="13"/>
      <c r="I21" s="13"/>
      <c r="J21" s="13"/>
    </row>
    <row r="22" s="152" customFormat="1" ht="32.1" customHeight="1" spans="1:10">
      <c r="A22" s="172">
        <v>15</v>
      </c>
      <c r="B22" s="174" t="s">
        <v>35</v>
      </c>
      <c r="C22" s="175"/>
      <c r="D22" s="175"/>
      <c r="E22" s="13">
        <v>280</v>
      </c>
      <c r="F22" s="13">
        <v>280</v>
      </c>
      <c r="G22" s="13">
        <v>280</v>
      </c>
      <c r="H22" s="13">
        <v>280</v>
      </c>
      <c r="I22" s="13">
        <v>579.804163</v>
      </c>
      <c r="J22" s="13"/>
    </row>
    <row r="23" s="152" customFormat="1" ht="30.95" customHeight="1" spans="1:10">
      <c r="A23" s="172">
        <v>16</v>
      </c>
      <c r="B23" s="174" t="s">
        <v>36</v>
      </c>
      <c r="C23" s="164"/>
      <c r="D23" s="164"/>
      <c r="E23" s="13"/>
      <c r="F23" s="13"/>
      <c r="G23" s="13"/>
      <c r="H23" s="13"/>
      <c r="I23" s="13"/>
      <c r="J23" s="13"/>
    </row>
    <row r="24" s="152" customFormat="1" ht="23.1" customHeight="1" spans="1:10">
      <c r="A24" s="172">
        <v>17</v>
      </c>
      <c r="B24" s="174" t="s">
        <v>37</v>
      </c>
      <c r="C24" s="176"/>
      <c r="D24" s="176"/>
      <c r="E24" s="13"/>
      <c r="F24" s="13"/>
      <c r="G24" s="13"/>
      <c r="H24" s="13"/>
      <c r="I24" s="13"/>
      <c r="J24" s="13"/>
    </row>
    <row r="25" s="152" customFormat="1" ht="28.5" customHeight="1" spans="1:10">
      <c r="A25" s="172">
        <v>18</v>
      </c>
      <c r="B25" s="174" t="s">
        <v>38</v>
      </c>
      <c r="C25" s="164"/>
      <c r="D25" s="164"/>
      <c r="E25" s="13"/>
      <c r="F25" s="13"/>
      <c r="G25" s="13"/>
      <c r="H25" s="13"/>
      <c r="I25" s="13"/>
      <c r="J25" s="13"/>
    </row>
    <row r="26" s="152" customFormat="1" ht="18" customHeight="1" spans="1:10">
      <c r="A26" s="164"/>
      <c r="B26" s="174" t="s">
        <v>39</v>
      </c>
      <c r="C26" s="164"/>
      <c r="D26" s="164"/>
      <c r="E26" s="13"/>
      <c r="F26" s="13"/>
      <c r="G26" s="13"/>
      <c r="H26" s="13"/>
      <c r="I26" s="13"/>
      <c r="J26" s="13"/>
    </row>
    <row r="27" s="152" customFormat="1" ht="18" customHeight="1" spans="1:10">
      <c r="A27" s="164"/>
      <c r="B27" s="174" t="s">
        <v>40</v>
      </c>
      <c r="C27" s="164"/>
      <c r="D27" s="164"/>
      <c r="E27" s="13"/>
      <c r="F27" s="13"/>
      <c r="G27" s="13"/>
      <c r="H27" s="13"/>
      <c r="I27" s="13"/>
      <c r="J27" s="13"/>
    </row>
    <row r="28" s="152" customFormat="1" ht="18" customHeight="1" spans="1:10">
      <c r="A28" s="164"/>
      <c r="B28" s="174" t="s">
        <v>41</v>
      </c>
      <c r="C28" s="164"/>
      <c r="D28" s="164"/>
      <c r="E28" s="13"/>
      <c r="F28" s="13"/>
      <c r="G28" s="13"/>
      <c r="H28" s="13"/>
      <c r="I28" s="13"/>
      <c r="J28" s="13"/>
    </row>
    <row r="29" s="152" customFormat="1" ht="21" customHeight="1" spans="1:10">
      <c r="A29" s="164"/>
      <c r="B29" s="174" t="s">
        <v>42</v>
      </c>
      <c r="C29" s="164"/>
      <c r="D29" s="164"/>
      <c r="E29" s="13"/>
      <c r="F29" s="13"/>
      <c r="G29" s="13"/>
      <c r="H29" s="13"/>
      <c r="I29" s="13"/>
      <c r="J29" s="13"/>
    </row>
    <row r="30" s="152" customFormat="1" ht="21" customHeight="1" spans="1:10">
      <c r="A30" s="164" t="s">
        <v>43</v>
      </c>
      <c r="B30" s="171" t="s">
        <v>44</v>
      </c>
      <c r="C30" s="172">
        <v>3576</v>
      </c>
      <c r="D30" s="172">
        <v>3576</v>
      </c>
      <c r="E30" s="173">
        <f>SUM(E31:E44)</f>
        <v>1804.9</v>
      </c>
      <c r="F30" s="173">
        <f>SUM(F31:F44)</f>
        <v>1804.9</v>
      </c>
      <c r="G30" s="173">
        <f>SUM(G31:G44)</f>
        <v>1804.9</v>
      </c>
      <c r="H30" s="173">
        <f>SUM(H31:H44)</f>
        <v>1804.9</v>
      </c>
      <c r="I30" s="173">
        <v>0</v>
      </c>
      <c r="J30" s="13"/>
    </row>
    <row r="31" s="152" customFormat="1" ht="21" customHeight="1" spans="1:10">
      <c r="A31" s="172">
        <v>1</v>
      </c>
      <c r="B31" s="174" t="s">
        <v>21</v>
      </c>
      <c r="C31" s="164">
        <v>3500</v>
      </c>
      <c r="D31" s="164">
        <v>3500</v>
      </c>
      <c r="E31" s="13"/>
      <c r="F31" s="13"/>
      <c r="G31" s="13"/>
      <c r="H31" s="13"/>
      <c r="I31" s="13"/>
      <c r="J31" s="13"/>
    </row>
    <row r="32" s="152" customFormat="1" ht="21" customHeight="1" spans="1:10">
      <c r="A32" s="172">
        <v>2</v>
      </c>
      <c r="B32" s="174" t="s">
        <v>45</v>
      </c>
      <c r="C32" s="164"/>
      <c r="D32" s="164"/>
      <c r="E32" s="13">
        <v>200</v>
      </c>
      <c r="F32" s="13">
        <v>200</v>
      </c>
      <c r="G32" s="13">
        <v>200</v>
      </c>
      <c r="H32" s="13">
        <v>200</v>
      </c>
      <c r="I32" s="13"/>
      <c r="J32" s="13"/>
    </row>
    <row r="33" s="152" customFormat="1" ht="36.95" customHeight="1" spans="1:10">
      <c r="A33" s="172">
        <v>3</v>
      </c>
      <c r="B33" s="174" t="s">
        <v>24</v>
      </c>
      <c r="C33" s="164"/>
      <c r="D33" s="164"/>
      <c r="E33" s="13"/>
      <c r="F33" s="13"/>
      <c r="G33" s="13"/>
      <c r="H33" s="13"/>
      <c r="I33" s="13"/>
      <c r="J33" s="13"/>
    </row>
    <row r="34" s="152" customFormat="1" ht="33" customHeight="1" spans="1:10">
      <c r="A34" s="172">
        <v>4</v>
      </c>
      <c r="B34" s="174" t="s">
        <v>46</v>
      </c>
      <c r="C34" s="164"/>
      <c r="D34" s="164"/>
      <c r="E34" s="13"/>
      <c r="F34" s="13"/>
      <c r="G34" s="13"/>
      <c r="H34" s="13"/>
      <c r="I34" s="13"/>
      <c r="J34" s="13"/>
    </row>
    <row r="35" s="152" customFormat="1" ht="21" customHeight="1" spans="1:10">
      <c r="A35" s="172">
        <v>5</v>
      </c>
      <c r="B35" s="174" t="s">
        <v>47</v>
      </c>
      <c r="C35" s="164"/>
      <c r="D35" s="164"/>
      <c r="E35" s="13"/>
      <c r="F35" s="13"/>
      <c r="G35" s="13"/>
      <c r="H35" s="13"/>
      <c r="I35" s="13"/>
      <c r="J35" s="13"/>
    </row>
    <row r="36" s="152" customFormat="1" ht="30.95" customHeight="1" spans="1:10">
      <c r="A36" s="172">
        <v>6</v>
      </c>
      <c r="B36" s="174" t="s">
        <v>48</v>
      </c>
      <c r="C36" s="164"/>
      <c r="D36" s="164"/>
      <c r="E36" s="13"/>
      <c r="F36" s="13"/>
      <c r="G36" s="13"/>
      <c r="H36" s="13"/>
      <c r="I36" s="13"/>
      <c r="J36" s="13"/>
    </row>
    <row r="37" s="152" customFormat="1" ht="30.95" customHeight="1" spans="1:10">
      <c r="A37" s="172">
        <v>7</v>
      </c>
      <c r="B37" s="174" t="s">
        <v>49</v>
      </c>
      <c r="C37" s="164"/>
      <c r="D37" s="164"/>
      <c r="E37" s="13"/>
      <c r="F37" s="13"/>
      <c r="G37" s="13"/>
      <c r="H37" s="13"/>
      <c r="I37" s="13"/>
      <c r="J37" s="13"/>
    </row>
    <row r="38" s="152" customFormat="1" ht="30" customHeight="1" spans="1:10">
      <c r="A38" s="172">
        <v>8</v>
      </c>
      <c r="B38" s="174" t="s">
        <v>35</v>
      </c>
      <c r="C38" s="164"/>
      <c r="D38" s="164"/>
      <c r="E38" s="13">
        <v>804.9</v>
      </c>
      <c r="F38" s="13">
        <v>804.9</v>
      </c>
      <c r="G38" s="13">
        <v>804.9</v>
      </c>
      <c r="H38" s="13">
        <v>804.9</v>
      </c>
      <c r="I38" s="13"/>
      <c r="J38" s="13"/>
    </row>
    <row r="39" s="152" customFormat="1" ht="21" customHeight="1" spans="1:10">
      <c r="A39" s="172">
        <v>9</v>
      </c>
      <c r="B39" s="174" t="s">
        <v>50</v>
      </c>
      <c r="C39" s="164"/>
      <c r="D39" s="164"/>
      <c r="E39" s="13"/>
      <c r="F39" s="13"/>
      <c r="G39" s="13"/>
      <c r="H39" s="13"/>
      <c r="I39" s="13"/>
      <c r="J39" s="13"/>
    </row>
    <row r="40" s="152" customFormat="1" ht="21" customHeight="1" spans="1:10">
      <c r="A40" s="172">
        <v>10</v>
      </c>
      <c r="B40" s="174" t="s">
        <v>51</v>
      </c>
      <c r="C40" s="164"/>
      <c r="D40" s="164"/>
      <c r="E40" s="13"/>
      <c r="F40" s="13"/>
      <c r="G40" s="13"/>
      <c r="H40" s="13"/>
      <c r="I40" s="13"/>
      <c r="J40" s="13"/>
    </row>
    <row r="41" s="152" customFormat="1" ht="21" customHeight="1" spans="1:10">
      <c r="A41" s="172">
        <v>11</v>
      </c>
      <c r="B41" s="174" t="s">
        <v>52</v>
      </c>
      <c r="C41" s="164">
        <v>76</v>
      </c>
      <c r="D41" s="164">
        <v>76</v>
      </c>
      <c r="E41" s="13"/>
      <c r="F41" s="13"/>
      <c r="G41" s="13"/>
      <c r="H41" s="13"/>
      <c r="I41" s="13"/>
      <c r="J41" s="13"/>
    </row>
    <row r="42" s="152" customFormat="1" ht="21" customHeight="1" spans="1:10">
      <c r="A42" s="172">
        <v>12</v>
      </c>
      <c r="B42" s="174" t="s">
        <v>53</v>
      </c>
      <c r="C42" s="164"/>
      <c r="D42" s="164"/>
      <c r="E42" s="13"/>
      <c r="F42" s="13"/>
      <c r="G42" s="13"/>
      <c r="H42" s="13"/>
      <c r="I42" s="13"/>
      <c r="J42" s="13"/>
    </row>
    <row r="43" s="152" customFormat="1" ht="21" customHeight="1" spans="1:10">
      <c r="A43" s="172">
        <v>13</v>
      </c>
      <c r="B43" s="174" t="s">
        <v>54</v>
      </c>
      <c r="C43" s="164"/>
      <c r="D43" s="164"/>
      <c r="E43" s="13"/>
      <c r="F43" s="13"/>
      <c r="G43" s="13"/>
      <c r="H43" s="13"/>
      <c r="I43" s="13"/>
      <c r="J43" s="13"/>
    </row>
    <row r="44" s="152" customFormat="1" ht="21" customHeight="1" spans="1:10">
      <c r="A44" s="172">
        <v>14</v>
      </c>
      <c r="B44" s="174" t="s">
        <v>55</v>
      </c>
      <c r="C44" s="164"/>
      <c r="D44" s="164"/>
      <c r="E44" s="13">
        <v>800</v>
      </c>
      <c r="F44" s="13">
        <v>800</v>
      </c>
      <c r="G44" s="13">
        <v>800</v>
      </c>
      <c r="H44" s="13">
        <v>800</v>
      </c>
      <c r="I44" s="13"/>
      <c r="J44" s="13"/>
    </row>
    <row r="45" s="152" customFormat="1" ht="21" customHeight="1" spans="1:10">
      <c r="A45" s="171" t="s">
        <v>56</v>
      </c>
      <c r="B45" s="171" t="s">
        <v>57</v>
      </c>
      <c r="C45" s="172">
        <v>2134</v>
      </c>
      <c r="D45" s="172">
        <v>2134</v>
      </c>
      <c r="E45" s="173">
        <f>SUM(E46:E55)</f>
        <v>34</v>
      </c>
      <c r="F45" s="173">
        <f>SUM(F46:F55)</f>
        <v>34</v>
      </c>
      <c r="G45" s="173">
        <f>SUM(G46:G55)</f>
        <v>34</v>
      </c>
      <c r="H45" s="173">
        <f>SUM(H46:H55)</f>
        <v>34</v>
      </c>
      <c r="I45" s="173">
        <v>0</v>
      </c>
      <c r="J45" s="13"/>
    </row>
    <row r="46" s="152" customFormat="1" ht="15.95" customHeight="1" spans="1:10">
      <c r="A46" s="177">
        <v>1</v>
      </c>
      <c r="B46" s="174" t="s">
        <v>21</v>
      </c>
      <c r="C46" s="164">
        <v>2134</v>
      </c>
      <c r="D46" s="164">
        <v>2134</v>
      </c>
      <c r="E46" s="13">
        <v>34</v>
      </c>
      <c r="F46" s="13">
        <v>34</v>
      </c>
      <c r="G46" s="13">
        <v>34</v>
      </c>
      <c r="H46" s="13">
        <v>34</v>
      </c>
      <c r="I46" s="13"/>
      <c r="J46" s="13"/>
    </row>
    <row r="47" s="152" customFormat="1" ht="15.95" customHeight="1" spans="1:10">
      <c r="A47" s="177">
        <v>2</v>
      </c>
      <c r="B47" s="174" t="s">
        <v>58</v>
      </c>
      <c r="C47" s="164"/>
      <c r="D47" s="164"/>
      <c r="E47" s="13"/>
      <c r="F47" s="13"/>
      <c r="G47" s="13"/>
      <c r="H47" s="13"/>
      <c r="I47" s="13"/>
      <c r="J47" s="13"/>
    </row>
    <row r="48" s="152" customFormat="1" ht="15.95" customHeight="1" spans="1:10">
      <c r="A48" s="177">
        <v>3</v>
      </c>
      <c r="B48" s="174" t="s">
        <v>59</v>
      </c>
      <c r="C48" s="164"/>
      <c r="D48" s="164"/>
      <c r="E48" s="13"/>
      <c r="F48" s="13"/>
      <c r="G48" s="13"/>
      <c r="H48" s="13"/>
      <c r="I48" s="13"/>
      <c r="J48" s="13"/>
    </row>
    <row r="49" s="152" customFormat="1" ht="15.95" customHeight="1" spans="1:10">
      <c r="A49" s="177">
        <v>4</v>
      </c>
      <c r="B49" s="174" t="s">
        <v>60</v>
      </c>
      <c r="C49" s="164"/>
      <c r="D49" s="164"/>
      <c r="E49" s="13"/>
      <c r="F49" s="13"/>
      <c r="G49" s="13"/>
      <c r="H49" s="13"/>
      <c r="I49" s="13"/>
      <c r="J49" s="13"/>
    </row>
    <row r="50" s="152" customFormat="1" ht="15.95" customHeight="1" spans="1:10">
      <c r="A50" s="177">
        <v>5</v>
      </c>
      <c r="B50" s="174" t="s">
        <v>61</v>
      </c>
      <c r="C50" s="164"/>
      <c r="D50" s="164"/>
      <c r="E50" s="13"/>
      <c r="F50" s="13"/>
      <c r="G50" s="13"/>
      <c r="H50" s="13"/>
      <c r="I50" s="13"/>
      <c r="J50" s="13"/>
    </row>
    <row r="51" s="152" customFormat="1" ht="15.95" customHeight="1" spans="1:10">
      <c r="A51" s="177">
        <v>6</v>
      </c>
      <c r="B51" s="174" t="s">
        <v>62</v>
      </c>
      <c r="C51" s="164"/>
      <c r="D51" s="164"/>
      <c r="E51" s="13"/>
      <c r="F51" s="13"/>
      <c r="G51" s="13"/>
      <c r="H51" s="13"/>
      <c r="I51" s="13"/>
      <c r="J51" s="13"/>
    </row>
    <row r="52" s="152" customFormat="1" ht="15.95" customHeight="1" spans="1:10">
      <c r="A52" s="177">
        <v>7</v>
      </c>
      <c r="B52" s="174" t="s">
        <v>53</v>
      </c>
      <c r="C52" s="164"/>
      <c r="D52" s="164"/>
      <c r="E52" s="13"/>
      <c r="F52" s="13"/>
      <c r="G52" s="13"/>
      <c r="H52" s="13"/>
      <c r="I52" s="13"/>
      <c r="J52" s="13"/>
    </row>
    <row r="53" s="152" customFormat="1" ht="15.95" customHeight="1" spans="1:10">
      <c r="A53" s="177">
        <v>8</v>
      </c>
      <c r="B53" s="174" t="s">
        <v>63</v>
      </c>
      <c r="C53" s="164"/>
      <c r="D53" s="164"/>
      <c r="E53" s="13"/>
      <c r="F53" s="13"/>
      <c r="G53" s="13"/>
      <c r="H53" s="13"/>
      <c r="I53" s="13"/>
      <c r="J53" s="13"/>
    </row>
    <row r="54" s="152" customFormat="1" ht="15.95" customHeight="1" spans="1:10">
      <c r="A54" s="177">
        <v>9</v>
      </c>
      <c r="B54" s="174" t="s">
        <v>64</v>
      </c>
      <c r="C54" s="164"/>
      <c r="D54" s="164"/>
      <c r="E54" s="13"/>
      <c r="F54" s="13"/>
      <c r="G54" s="13"/>
      <c r="H54" s="13"/>
      <c r="I54" s="13"/>
      <c r="J54" s="13"/>
    </row>
    <row r="55" s="152" customFormat="1" ht="15.95" customHeight="1" spans="1:10">
      <c r="A55" s="177">
        <v>10</v>
      </c>
      <c r="B55" s="174" t="s">
        <v>65</v>
      </c>
      <c r="C55" s="164"/>
      <c r="D55" s="164"/>
      <c r="E55" s="13"/>
      <c r="F55" s="13"/>
      <c r="G55" s="13"/>
      <c r="H55" s="13"/>
      <c r="I55" s="13"/>
      <c r="J55" s="13"/>
    </row>
    <row r="56" s="152" customFormat="1" ht="15.95" customHeight="1" spans="1:10">
      <c r="A56" s="177"/>
      <c r="B56" s="174"/>
      <c r="C56" s="164"/>
      <c r="D56" s="164"/>
      <c r="E56" s="13"/>
      <c r="F56" s="13"/>
      <c r="G56" s="13"/>
      <c r="H56" s="13"/>
      <c r="I56" s="13"/>
      <c r="J56" s="13"/>
    </row>
    <row r="57" s="152" customFormat="1" ht="21" customHeight="1" spans="1:10">
      <c r="A57" s="171" t="s">
        <v>66</v>
      </c>
      <c r="B57" s="171" t="s">
        <v>67</v>
      </c>
      <c r="C57" s="172">
        <v>2309</v>
      </c>
      <c r="D57" s="172">
        <v>2309</v>
      </c>
      <c r="E57" s="173">
        <f>SUM(E58:E65)</f>
        <v>4336.15</v>
      </c>
      <c r="F57" s="173">
        <f>SUM(F58:F65)</f>
        <v>4336.15</v>
      </c>
      <c r="G57" s="173">
        <f>SUM(G58:G65)</f>
        <v>4336.15</v>
      </c>
      <c r="H57" s="173">
        <f>SUM(H58:H65)</f>
        <v>4336.15</v>
      </c>
      <c r="I57" s="173">
        <f>SUM(I58:I65)</f>
        <v>941.54</v>
      </c>
      <c r="J57" s="13"/>
    </row>
    <row r="58" s="152" customFormat="1" ht="21" customHeight="1" spans="1:10">
      <c r="A58" s="177">
        <v>1</v>
      </c>
      <c r="B58" s="174" t="s">
        <v>21</v>
      </c>
      <c r="C58" s="164">
        <v>1000</v>
      </c>
      <c r="D58" s="164">
        <v>1000</v>
      </c>
      <c r="E58" s="13">
        <v>1070</v>
      </c>
      <c r="F58" s="13">
        <v>1070</v>
      </c>
      <c r="G58" s="13">
        <v>1070</v>
      </c>
      <c r="H58" s="13">
        <v>1070</v>
      </c>
      <c r="I58" s="13">
        <v>941.54</v>
      </c>
      <c r="J58" s="13"/>
    </row>
    <row r="59" s="152" customFormat="1" ht="21" customHeight="1" spans="1:10">
      <c r="A59" s="177">
        <v>2</v>
      </c>
      <c r="B59" s="174" t="s">
        <v>58</v>
      </c>
      <c r="C59" s="164"/>
      <c r="D59" s="164"/>
      <c r="E59" s="13"/>
      <c r="F59" s="13"/>
      <c r="G59" s="13"/>
      <c r="H59" s="13"/>
      <c r="I59" s="13"/>
      <c r="J59" s="13"/>
    </row>
    <row r="60" s="152" customFormat="1" ht="21" customHeight="1" spans="1:10">
      <c r="A60" s="177">
        <v>3</v>
      </c>
      <c r="B60" s="174" t="s">
        <v>59</v>
      </c>
      <c r="C60" s="164"/>
      <c r="D60" s="164"/>
      <c r="E60" s="13"/>
      <c r="F60" s="13"/>
      <c r="G60" s="13"/>
      <c r="H60" s="13"/>
      <c r="I60" s="13"/>
      <c r="J60" s="13"/>
    </row>
    <row r="61" s="152" customFormat="1" ht="21" customHeight="1" spans="1:10">
      <c r="A61" s="177">
        <v>4</v>
      </c>
      <c r="B61" s="174" t="s">
        <v>60</v>
      </c>
      <c r="C61" s="164"/>
      <c r="D61" s="164"/>
      <c r="E61" s="13"/>
      <c r="F61" s="13"/>
      <c r="G61" s="13"/>
      <c r="H61" s="13"/>
      <c r="I61" s="13"/>
      <c r="J61" s="13"/>
    </row>
    <row r="62" s="152" customFormat="1" ht="21" customHeight="1" spans="1:10">
      <c r="A62" s="177">
        <v>5</v>
      </c>
      <c r="B62" s="174" t="s">
        <v>61</v>
      </c>
      <c r="C62" s="164"/>
      <c r="D62" s="164"/>
      <c r="E62" s="13"/>
      <c r="F62" s="13"/>
      <c r="G62" s="13"/>
      <c r="H62" s="13"/>
      <c r="I62" s="13"/>
      <c r="J62" s="13"/>
    </row>
    <row r="63" s="152" customFormat="1" ht="21" customHeight="1" spans="1:10">
      <c r="A63" s="177">
        <v>6</v>
      </c>
      <c r="B63" s="174" t="s">
        <v>63</v>
      </c>
      <c r="C63" s="164">
        <v>1309</v>
      </c>
      <c r="D63" s="164">
        <v>1309</v>
      </c>
      <c r="E63" s="13">
        <v>2666.15</v>
      </c>
      <c r="F63" s="13">
        <v>2666.15</v>
      </c>
      <c r="G63" s="13">
        <v>2666.15</v>
      </c>
      <c r="H63" s="13">
        <v>2666.15</v>
      </c>
      <c r="I63" s="13"/>
      <c r="J63" s="13"/>
    </row>
    <row r="64" s="152" customFormat="1" ht="21" customHeight="1" spans="1:10">
      <c r="A64" s="177">
        <v>7</v>
      </c>
      <c r="B64" s="174" t="s">
        <v>64</v>
      </c>
      <c r="C64" s="164"/>
      <c r="D64" s="164"/>
      <c r="E64" s="13"/>
      <c r="F64" s="13"/>
      <c r="G64" s="13"/>
      <c r="H64" s="13"/>
      <c r="I64" s="13"/>
      <c r="J64" s="13"/>
    </row>
    <row r="65" s="152" customFormat="1" ht="21" customHeight="1" spans="1:10">
      <c r="A65" s="177">
        <v>8</v>
      </c>
      <c r="B65" s="174" t="s">
        <v>49</v>
      </c>
      <c r="C65" s="181"/>
      <c r="D65" s="181"/>
      <c r="E65" s="13">
        <v>600</v>
      </c>
      <c r="F65" s="13">
        <v>600</v>
      </c>
      <c r="G65" s="13">
        <v>600</v>
      </c>
      <c r="H65" s="13">
        <v>600</v>
      </c>
      <c r="I65" s="13"/>
      <c r="J65" s="13"/>
    </row>
    <row r="66" s="152" customFormat="1" ht="21" customHeight="1" spans="1:10">
      <c r="A66" s="177"/>
      <c r="B66" s="174"/>
      <c r="C66" s="182"/>
      <c r="D66" s="182"/>
      <c r="E66" s="13"/>
      <c r="F66" s="13"/>
      <c r="G66" s="13"/>
      <c r="H66" s="13"/>
      <c r="I66" s="13"/>
      <c r="J66" s="13"/>
    </row>
    <row r="67" s="153" customFormat="1" ht="21" customHeight="1" spans="1:10">
      <c r="A67" s="171" t="s">
        <v>68</v>
      </c>
      <c r="B67" s="171" t="s">
        <v>69</v>
      </c>
      <c r="C67" s="172">
        <v>16777</v>
      </c>
      <c r="D67" s="172">
        <v>16777</v>
      </c>
      <c r="E67" s="173">
        <f>E7+E30+E45+E57</f>
        <v>12346.9</v>
      </c>
      <c r="F67" s="173">
        <f>F7+F30+F45+F57</f>
        <v>12346.9</v>
      </c>
      <c r="G67" s="173">
        <f>G7+G30+G45+G57</f>
        <v>12346.9</v>
      </c>
      <c r="H67" s="173">
        <f>H7+H30+H45+H57</f>
        <v>12346.9</v>
      </c>
      <c r="I67" s="173">
        <f>I7+I30+I45+I57</f>
        <v>2289.317428</v>
      </c>
      <c r="J67" s="13"/>
    </row>
    <row r="68" ht="21" customHeight="1" spans="1:10">
      <c r="A68" s="183">
        <v>1</v>
      </c>
      <c r="B68" s="164" t="s">
        <v>70</v>
      </c>
      <c r="C68" s="184"/>
      <c r="D68" s="184"/>
      <c r="E68" s="184"/>
      <c r="F68" s="185"/>
      <c r="G68" s="185"/>
      <c r="H68" s="185"/>
      <c r="I68" s="184"/>
      <c r="J68" s="188"/>
    </row>
    <row r="69" ht="21" customHeight="1" spans="1:10">
      <c r="A69" s="183">
        <v>2</v>
      </c>
      <c r="B69" s="164" t="s">
        <v>71</v>
      </c>
      <c r="C69" s="184"/>
      <c r="D69" s="184"/>
      <c r="E69" s="184"/>
      <c r="F69" s="185"/>
      <c r="G69" s="185"/>
      <c r="H69" s="185"/>
      <c r="I69" s="184"/>
      <c r="J69" s="188"/>
    </row>
    <row r="70" ht="26.25" customHeight="1" spans="2:2">
      <c r="B70" s="154"/>
    </row>
    <row r="71" s="154" customFormat="1" ht="14.4" spans="1:1">
      <c r="A71" s="154" t="s">
        <v>72</v>
      </c>
    </row>
    <row r="72" s="155" customFormat="1" ht="15.75" customHeight="1" spans="1:1">
      <c r="A72" s="155" t="s">
        <v>73</v>
      </c>
    </row>
    <row r="73" s="155" customFormat="1" ht="19.5" customHeight="1" spans="1:9">
      <c r="A73" s="186" t="s">
        <v>74</v>
      </c>
      <c r="B73" s="186"/>
      <c r="C73" s="186"/>
      <c r="D73" s="186"/>
      <c r="E73" s="186"/>
      <c r="F73" s="186"/>
      <c r="G73" s="186"/>
      <c r="H73" s="186"/>
      <c r="I73" s="186"/>
    </row>
    <row r="74" s="155" customFormat="1" ht="19.5" customHeight="1" spans="1:9">
      <c r="A74" s="186" t="s">
        <v>75</v>
      </c>
      <c r="B74" s="186"/>
      <c r="C74" s="186"/>
      <c r="D74" s="186"/>
      <c r="E74" s="186"/>
      <c r="F74" s="186"/>
      <c r="G74" s="186"/>
      <c r="H74" s="186"/>
      <c r="I74" s="186"/>
    </row>
    <row r="75" s="155" customFormat="1" ht="19.5" customHeight="1" spans="1:10">
      <c r="A75" s="186" t="s">
        <v>76</v>
      </c>
      <c r="B75" s="186"/>
      <c r="C75" s="186"/>
      <c r="D75" s="186"/>
      <c r="E75" s="186"/>
      <c r="F75" s="186"/>
      <c r="G75" s="186"/>
      <c r="H75" s="186"/>
      <c r="I75" s="186"/>
      <c r="J75" s="186"/>
    </row>
    <row r="76" s="155" customFormat="1" ht="29.1" customHeight="1" spans="1:10">
      <c r="A76" s="187" t="s">
        <v>77</v>
      </c>
      <c r="B76" s="187"/>
      <c r="C76" s="187"/>
      <c r="D76" s="187"/>
      <c r="E76" s="187"/>
      <c r="F76" s="187"/>
      <c r="G76" s="187"/>
      <c r="H76" s="187"/>
      <c r="I76" s="187"/>
      <c r="J76" s="187"/>
    </row>
  </sheetData>
  <mergeCells count="14">
    <mergeCell ref="A1:B1"/>
    <mergeCell ref="A2:J2"/>
    <mergeCell ref="A3:D3"/>
    <mergeCell ref="H3:J3"/>
    <mergeCell ref="C4:D4"/>
    <mergeCell ref="E4:H4"/>
    <mergeCell ref="A73:H73"/>
    <mergeCell ref="A74:H74"/>
    <mergeCell ref="A75:J75"/>
    <mergeCell ref="A76:J76"/>
    <mergeCell ref="A4:A5"/>
    <mergeCell ref="B4:B5"/>
    <mergeCell ref="I4:I5"/>
    <mergeCell ref="J4:J5"/>
  </mergeCells>
  <pageMargins left="0.538888888888889" right="0.4" top="0.75" bottom="0.75" header="0.309027777777778" footer="0.309027777777778"/>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58"/>
  <sheetViews>
    <sheetView tabSelected="1" zoomScale="85" zoomScaleNormal="85" topLeftCell="A25" workbookViewId="0">
      <pane xSplit="4" topLeftCell="K1" activePane="topRight" state="frozen"/>
      <selection/>
      <selection pane="topRight" activeCell="X32" sqref="X32"/>
    </sheetView>
  </sheetViews>
  <sheetFormatPr defaultColWidth="9" defaultRowHeight="13.5" customHeight="1"/>
  <cols>
    <col min="1" max="1" width="4.87962962962963" style="35" customWidth="1"/>
    <col min="2" max="2" width="9.87962962962963" style="35" customWidth="1"/>
    <col min="3" max="3" width="27.3796296296296" style="35" customWidth="1"/>
    <col min="4" max="4" width="20.8796296296296" style="35" customWidth="1"/>
    <col min="5" max="5" width="38" style="35" customWidth="1"/>
    <col min="6" max="6" width="12" style="35" customWidth="1"/>
    <col min="7" max="7" width="9.87962962962963" style="35" customWidth="1"/>
    <col min="8" max="8" width="14.3796296296296" style="35" customWidth="1"/>
    <col min="9" max="9" width="15.1296296296296" style="35" customWidth="1"/>
    <col min="10" max="10" width="40.8796296296296" style="35" customWidth="1"/>
    <col min="11" max="11" width="12.25" style="35" customWidth="1"/>
    <col min="12" max="12" width="13.6296296296296" style="35" customWidth="1"/>
    <col min="13" max="13" width="10.5" style="35" customWidth="1"/>
    <col min="14" max="15" width="9" style="35" customWidth="1"/>
    <col min="16" max="16" width="9.12962962962963" style="35" customWidth="1"/>
    <col min="17" max="18" width="5.87962962962963" style="35" customWidth="1"/>
    <col min="19" max="19" width="7.25" style="35" customWidth="1"/>
    <col min="20" max="20" width="11.5" style="35" customWidth="1"/>
    <col min="21" max="21" width="7.87962962962963" style="35" customWidth="1"/>
    <col min="22" max="22" width="7.75" style="35" customWidth="1"/>
    <col min="23" max="23" width="9" style="35" customWidth="1"/>
    <col min="24" max="24" width="7.87962962962963" style="35" customWidth="1"/>
    <col min="25" max="25" width="8.12962962962963" style="35" customWidth="1"/>
    <col min="26" max="26" width="17.5" style="36" customWidth="1"/>
    <col min="27" max="253" width="9" style="35" customWidth="1"/>
    <col min="254" max="254" width="9" style="37"/>
  </cols>
  <sheetData>
    <row r="1" s="27" customFormat="1" ht="20.25" customHeight="1" spans="1:254">
      <c r="A1" s="38" t="s">
        <v>78</v>
      </c>
      <c r="B1" s="38"/>
      <c r="C1" s="39"/>
      <c r="D1" s="39"/>
      <c r="E1" s="39"/>
      <c r="F1" s="39"/>
      <c r="G1" s="39"/>
      <c r="H1" s="39"/>
      <c r="I1" s="39"/>
      <c r="J1" s="39"/>
      <c r="K1" s="39"/>
      <c r="L1" s="39"/>
      <c r="M1" s="39"/>
      <c r="N1" s="39"/>
      <c r="O1" s="39"/>
      <c r="P1" s="39"/>
      <c r="Q1" s="39"/>
      <c r="R1" s="39"/>
      <c r="S1" s="39"/>
      <c r="T1" s="39"/>
      <c r="U1" s="39"/>
      <c r="V1" s="39"/>
      <c r="W1" s="39"/>
      <c r="X1" s="39"/>
      <c r="Y1" s="39"/>
      <c r="Z1" s="142"/>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29"/>
    </row>
    <row r="2" s="27" customFormat="1" ht="25.8" spans="1:254">
      <c r="A2" s="40" t="s">
        <v>79</v>
      </c>
      <c r="B2" s="40"/>
      <c r="C2" s="40"/>
      <c r="D2" s="40"/>
      <c r="E2" s="40"/>
      <c r="F2" s="40"/>
      <c r="G2" s="40"/>
      <c r="H2" s="40"/>
      <c r="I2" s="40"/>
      <c r="J2" s="40"/>
      <c r="K2" s="40"/>
      <c r="L2" s="40"/>
      <c r="M2" s="40"/>
      <c r="N2" s="40"/>
      <c r="O2" s="40"/>
      <c r="P2" s="40"/>
      <c r="Q2" s="40"/>
      <c r="R2" s="40"/>
      <c r="S2" s="40"/>
      <c r="T2" s="40"/>
      <c r="U2" s="40"/>
      <c r="V2" s="40"/>
      <c r="W2" s="40"/>
      <c r="X2" s="40"/>
      <c r="Y2" s="40"/>
      <c r="Z2" s="40"/>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29"/>
    </row>
    <row r="3" s="28" customFormat="1" ht="21.95" customHeight="1" spans="1:254">
      <c r="A3" s="41" t="s">
        <v>80</v>
      </c>
      <c r="B3" s="41"/>
      <c r="C3" s="41"/>
      <c r="D3" s="41"/>
      <c r="E3" s="41"/>
      <c r="F3" s="41"/>
      <c r="G3" s="41"/>
      <c r="H3" s="41"/>
      <c r="I3" s="41"/>
      <c r="J3" s="41"/>
      <c r="K3" s="41"/>
      <c r="L3" s="41"/>
      <c r="M3" s="41"/>
      <c r="N3" s="41"/>
      <c r="O3" s="41"/>
      <c r="P3" s="41"/>
      <c r="Q3" s="41"/>
      <c r="R3" s="41"/>
      <c r="S3" s="41"/>
      <c r="T3" s="41"/>
      <c r="U3" s="41"/>
      <c r="V3" s="41"/>
      <c r="W3" s="41"/>
      <c r="X3" s="41"/>
      <c r="Y3" s="41"/>
      <c r="Z3" s="41"/>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29"/>
    </row>
    <row r="4" s="28" customFormat="1" ht="23.1" customHeight="1" spans="1:254">
      <c r="A4" s="42" t="s">
        <v>4</v>
      </c>
      <c r="B4" s="42" t="s">
        <v>81</v>
      </c>
      <c r="C4" s="42" t="s">
        <v>82</v>
      </c>
      <c r="D4" s="42" t="s">
        <v>83</v>
      </c>
      <c r="E4" s="42" t="s">
        <v>84</v>
      </c>
      <c r="F4" s="42" t="s">
        <v>85</v>
      </c>
      <c r="G4" s="42" t="s">
        <v>86</v>
      </c>
      <c r="H4" s="42" t="s">
        <v>87</v>
      </c>
      <c r="I4" s="42"/>
      <c r="J4" s="42" t="s">
        <v>88</v>
      </c>
      <c r="K4" s="42"/>
      <c r="L4" s="42" t="s">
        <v>89</v>
      </c>
      <c r="M4" s="42"/>
      <c r="N4" s="42"/>
      <c r="O4" s="42"/>
      <c r="P4" s="42"/>
      <c r="Q4" s="42"/>
      <c r="R4" s="42"/>
      <c r="S4" s="42"/>
      <c r="T4" s="42" t="s">
        <v>90</v>
      </c>
      <c r="U4" s="42" t="s">
        <v>91</v>
      </c>
      <c r="V4" s="42" t="s">
        <v>92</v>
      </c>
      <c r="W4" s="42" t="s">
        <v>93</v>
      </c>
      <c r="X4" s="42"/>
      <c r="Y4" s="42"/>
      <c r="Z4" s="42" t="s">
        <v>94</v>
      </c>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29"/>
    </row>
    <row r="5" s="28" customFormat="1" ht="39.95" customHeight="1" spans="1:254">
      <c r="A5" s="42"/>
      <c r="B5" s="42"/>
      <c r="C5" s="42"/>
      <c r="D5" s="42"/>
      <c r="E5" s="42"/>
      <c r="F5" s="42"/>
      <c r="G5" s="42"/>
      <c r="H5" s="42" t="s">
        <v>95</v>
      </c>
      <c r="I5" s="42" t="s">
        <v>96</v>
      </c>
      <c r="J5" s="42" t="s">
        <v>97</v>
      </c>
      <c r="K5" s="42" t="s">
        <v>98</v>
      </c>
      <c r="L5" s="42" t="s">
        <v>99</v>
      </c>
      <c r="M5" s="42" t="s">
        <v>100</v>
      </c>
      <c r="N5" s="42" t="s">
        <v>101</v>
      </c>
      <c r="O5" s="42" t="s">
        <v>102</v>
      </c>
      <c r="P5" s="42" t="s">
        <v>103</v>
      </c>
      <c r="Q5" s="42" t="s">
        <v>64</v>
      </c>
      <c r="R5" s="42" t="s">
        <v>104</v>
      </c>
      <c r="S5" s="133" t="s">
        <v>105</v>
      </c>
      <c r="T5" s="42"/>
      <c r="U5" s="42"/>
      <c r="V5" s="42"/>
      <c r="W5" s="42" t="s">
        <v>106</v>
      </c>
      <c r="X5" s="42" t="s">
        <v>107</v>
      </c>
      <c r="Y5" s="42" t="s">
        <v>108</v>
      </c>
      <c r="Z5" s="42"/>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29"/>
    </row>
    <row r="6" s="28" customFormat="1" ht="21" customHeight="1" spans="1:254">
      <c r="A6" s="42" t="s">
        <v>109</v>
      </c>
      <c r="B6" s="42"/>
      <c r="C6" s="42">
        <v>1</v>
      </c>
      <c r="D6" s="42">
        <v>2</v>
      </c>
      <c r="E6" s="42">
        <v>3</v>
      </c>
      <c r="F6" s="42">
        <v>4</v>
      </c>
      <c r="G6" s="42">
        <v>5</v>
      </c>
      <c r="H6" s="42"/>
      <c r="J6" s="42">
        <v>7</v>
      </c>
      <c r="K6" s="42">
        <v>8</v>
      </c>
      <c r="L6" s="42">
        <v>9</v>
      </c>
      <c r="M6" s="42">
        <v>10</v>
      </c>
      <c r="N6" s="42">
        <v>11</v>
      </c>
      <c r="O6" s="42">
        <v>12</v>
      </c>
      <c r="P6" s="42">
        <v>13</v>
      </c>
      <c r="Q6" s="42">
        <v>14</v>
      </c>
      <c r="R6" s="42">
        <v>15</v>
      </c>
      <c r="S6" s="42">
        <v>16</v>
      </c>
      <c r="T6" s="42">
        <v>17</v>
      </c>
      <c r="U6" s="42">
        <v>18</v>
      </c>
      <c r="V6" s="42">
        <v>19</v>
      </c>
      <c r="W6" s="42">
        <v>20</v>
      </c>
      <c r="X6" s="42">
        <v>21</v>
      </c>
      <c r="Y6" s="42">
        <v>22</v>
      </c>
      <c r="Z6" s="42">
        <v>23</v>
      </c>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29"/>
    </row>
    <row r="7" s="28" customFormat="1" ht="21" customHeight="1" spans="1:254">
      <c r="A7" s="42" t="s">
        <v>110</v>
      </c>
      <c r="B7" s="42"/>
      <c r="C7" s="42"/>
      <c r="D7" s="42"/>
      <c r="E7" s="42"/>
      <c r="F7" s="42"/>
      <c r="G7" s="42"/>
      <c r="H7" s="42"/>
      <c r="I7" s="42">
        <v>6</v>
      </c>
      <c r="J7" s="42"/>
      <c r="K7" s="97">
        <f t="shared" ref="K7:P7" si="0">K56</f>
        <v>11405.36</v>
      </c>
      <c r="L7" s="97">
        <f t="shared" si="0"/>
        <v>11405.36</v>
      </c>
      <c r="M7" s="97">
        <f t="shared" si="0"/>
        <v>6171.85</v>
      </c>
      <c r="N7" s="97">
        <f t="shared" si="0"/>
        <v>1804.9</v>
      </c>
      <c r="O7" s="97">
        <f t="shared" si="0"/>
        <v>34</v>
      </c>
      <c r="P7" s="97">
        <f t="shared" si="0"/>
        <v>3394.61</v>
      </c>
      <c r="Q7" s="42">
        <f t="shared" ref="Q7:Y7" si="1">Q56</f>
        <v>0</v>
      </c>
      <c r="R7" s="42">
        <f t="shared" si="1"/>
        <v>0</v>
      </c>
      <c r="S7" s="42">
        <f t="shared" si="1"/>
        <v>0</v>
      </c>
      <c r="T7" s="97">
        <f t="shared" si="1"/>
        <v>140</v>
      </c>
      <c r="U7" s="97">
        <f t="shared" si="1"/>
        <v>12657</v>
      </c>
      <c r="V7" s="97">
        <f t="shared" si="1"/>
        <v>61613</v>
      </c>
      <c r="W7" s="97">
        <f t="shared" si="1"/>
        <v>4371</v>
      </c>
      <c r="X7" s="97">
        <f t="shared" si="1"/>
        <v>20424</v>
      </c>
      <c r="Y7" s="97">
        <f t="shared" si="1"/>
        <v>20392</v>
      </c>
      <c r="Z7" s="42">
        <v>0</v>
      </c>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29"/>
    </row>
    <row r="8" s="28" customFormat="1" ht="21" customHeight="1" spans="1:254">
      <c r="A8" s="43" t="s">
        <v>111</v>
      </c>
      <c r="B8" s="44"/>
      <c r="C8" s="44"/>
      <c r="D8" s="45"/>
      <c r="E8" s="42"/>
      <c r="F8" s="42"/>
      <c r="G8" s="42"/>
      <c r="H8" s="42"/>
      <c r="I8" s="42"/>
      <c r="J8" s="42"/>
      <c r="K8" s="42">
        <f>K9+K14</f>
        <v>1206.12</v>
      </c>
      <c r="L8" s="42">
        <f t="shared" ref="L8:Y8" si="2">L9+L11+L12+L13+L14+L15+L16</f>
        <v>1206.12</v>
      </c>
      <c r="M8" s="42">
        <f>M9+M11+M12+M13+M14+M16</f>
        <v>1206.12</v>
      </c>
      <c r="N8" s="42">
        <f t="shared" si="2"/>
        <v>0</v>
      </c>
      <c r="O8" s="42">
        <f>O9+P11+P12+O13+O14+O15+O16</f>
        <v>0</v>
      </c>
      <c r="P8" s="42">
        <f>P9+P13+P14+P15+P16</f>
        <v>0</v>
      </c>
      <c r="Q8" s="42">
        <f t="shared" si="2"/>
        <v>0</v>
      </c>
      <c r="R8" s="42">
        <f t="shared" si="2"/>
        <v>0</v>
      </c>
      <c r="S8" s="42">
        <f t="shared" si="2"/>
        <v>0</v>
      </c>
      <c r="T8" s="42">
        <f t="shared" si="2"/>
        <v>140</v>
      </c>
      <c r="U8" s="42">
        <f t="shared" si="2"/>
        <v>1823</v>
      </c>
      <c r="V8" s="42">
        <f t="shared" si="2"/>
        <v>7578</v>
      </c>
      <c r="W8" s="42">
        <f t="shared" si="2"/>
        <v>1583</v>
      </c>
      <c r="X8" s="42">
        <f t="shared" si="2"/>
        <v>6572</v>
      </c>
      <c r="Y8" s="42">
        <f t="shared" si="2"/>
        <v>6544</v>
      </c>
      <c r="Z8" s="42"/>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29"/>
    </row>
    <row r="9" s="28" customFormat="1" ht="39.95" customHeight="1" spans="1:254">
      <c r="A9" s="46">
        <v>1</v>
      </c>
      <c r="B9" s="47" t="s">
        <v>112</v>
      </c>
      <c r="C9" s="48" t="s">
        <v>113</v>
      </c>
      <c r="D9" s="49" t="s">
        <v>114</v>
      </c>
      <c r="E9" s="50" t="s">
        <v>115</v>
      </c>
      <c r="F9" s="51" t="s">
        <v>116</v>
      </c>
      <c r="G9" s="51" t="s">
        <v>117</v>
      </c>
      <c r="H9" s="52">
        <v>43739</v>
      </c>
      <c r="I9" s="52">
        <v>44166</v>
      </c>
      <c r="J9" s="51" t="s">
        <v>118</v>
      </c>
      <c r="K9" s="98">
        <v>560</v>
      </c>
      <c r="L9" s="99">
        <v>283.1</v>
      </c>
      <c r="M9" s="99">
        <v>283.1</v>
      </c>
      <c r="N9" s="99"/>
      <c r="O9" s="100"/>
      <c r="P9" s="101"/>
      <c r="Q9" s="134"/>
      <c r="R9" s="134"/>
      <c r="S9" s="134"/>
      <c r="T9" s="114">
        <v>47</v>
      </c>
      <c r="U9" s="114">
        <v>27</v>
      </c>
      <c r="V9" s="114">
        <v>152</v>
      </c>
      <c r="W9" s="114">
        <v>11</v>
      </c>
      <c r="X9" s="114">
        <v>55</v>
      </c>
      <c r="Y9" s="114">
        <v>55</v>
      </c>
      <c r="Z9" s="114" t="s">
        <v>119</v>
      </c>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29"/>
    </row>
    <row r="10" s="29" customFormat="1" ht="39.95" customHeight="1" spans="1:254">
      <c r="A10" s="46"/>
      <c r="B10" s="47"/>
      <c r="C10" s="48"/>
      <c r="D10" s="53"/>
      <c r="E10" s="54"/>
      <c r="F10" s="55"/>
      <c r="G10" s="55"/>
      <c r="H10" s="56"/>
      <c r="I10" s="56"/>
      <c r="J10" s="102"/>
      <c r="K10" s="98"/>
      <c r="L10" s="99"/>
      <c r="M10" s="99"/>
      <c r="N10" s="99"/>
      <c r="O10" s="103"/>
      <c r="P10" s="104"/>
      <c r="Q10" s="124"/>
      <c r="R10" s="124"/>
      <c r="S10" s="124"/>
      <c r="T10" s="117"/>
      <c r="U10" s="117"/>
      <c r="V10" s="117"/>
      <c r="W10" s="117"/>
      <c r="X10" s="117"/>
      <c r="Y10" s="117"/>
      <c r="Z10" s="117"/>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51"/>
    </row>
    <row r="11" s="29" customFormat="1" ht="63.95" customHeight="1" spans="1:254">
      <c r="A11" s="46">
        <v>2</v>
      </c>
      <c r="B11" s="57" t="s">
        <v>112</v>
      </c>
      <c r="C11" s="48" t="s">
        <v>120</v>
      </c>
      <c r="D11" s="58" t="s">
        <v>121</v>
      </c>
      <c r="E11" s="48" t="s">
        <v>122</v>
      </c>
      <c r="F11" s="59" t="s">
        <v>123</v>
      </c>
      <c r="G11" s="59" t="s">
        <v>124</v>
      </c>
      <c r="H11" s="60">
        <v>43709</v>
      </c>
      <c r="I11" s="60">
        <v>44075</v>
      </c>
      <c r="J11" s="102"/>
      <c r="K11" s="98"/>
      <c r="L11" s="98">
        <v>100</v>
      </c>
      <c r="M11" s="98">
        <v>100</v>
      </c>
      <c r="N11" s="99"/>
      <c r="O11" s="105"/>
      <c r="P11" s="106"/>
      <c r="Q11" s="106"/>
      <c r="R11" s="98"/>
      <c r="S11" s="98"/>
      <c r="T11" s="106">
        <v>12</v>
      </c>
      <c r="U11" s="106">
        <v>96</v>
      </c>
      <c r="V11" s="106">
        <v>340</v>
      </c>
      <c r="W11" s="106">
        <v>8</v>
      </c>
      <c r="X11" s="106">
        <v>55</v>
      </c>
      <c r="Y11" s="106">
        <v>27</v>
      </c>
      <c r="Z11" s="59" t="s">
        <v>125</v>
      </c>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51"/>
    </row>
    <row r="12" s="29" customFormat="1" ht="62.1" customHeight="1" spans="1:254">
      <c r="A12" s="46">
        <v>3</v>
      </c>
      <c r="B12" s="57" t="s">
        <v>112</v>
      </c>
      <c r="C12" s="48" t="s">
        <v>126</v>
      </c>
      <c r="D12" s="58" t="s">
        <v>127</v>
      </c>
      <c r="E12" s="48" t="s">
        <v>128</v>
      </c>
      <c r="F12" s="59" t="s">
        <v>123</v>
      </c>
      <c r="G12" s="59" t="s">
        <v>124</v>
      </c>
      <c r="H12" s="60">
        <v>43709</v>
      </c>
      <c r="I12" s="60">
        <v>44075</v>
      </c>
      <c r="J12" s="102"/>
      <c r="K12" s="98"/>
      <c r="L12" s="98">
        <v>60</v>
      </c>
      <c r="M12" s="98">
        <v>60</v>
      </c>
      <c r="N12" s="99"/>
      <c r="O12" s="105"/>
      <c r="P12" s="98"/>
      <c r="Q12" s="106"/>
      <c r="R12" s="106"/>
      <c r="S12" s="135"/>
      <c r="T12" s="106">
        <v>7</v>
      </c>
      <c r="U12" s="106">
        <v>79</v>
      </c>
      <c r="V12" s="106">
        <v>293</v>
      </c>
      <c r="W12" s="106">
        <v>5</v>
      </c>
      <c r="X12" s="106">
        <v>12</v>
      </c>
      <c r="Y12" s="106">
        <v>12</v>
      </c>
      <c r="Z12" s="59" t="s">
        <v>129</v>
      </c>
      <c r="AA12" s="144"/>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51"/>
    </row>
    <row r="13" s="29" customFormat="1" ht="39.95" customHeight="1" spans="1:254">
      <c r="A13" s="61">
        <v>4</v>
      </c>
      <c r="B13" s="62" t="s">
        <v>112</v>
      </c>
      <c r="C13" s="50" t="s">
        <v>130</v>
      </c>
      <c r="D13" s="50" t="s">
        <v>131</v>
      </c>
      <c r="E13" s="50" t="s">
        <v>132</v>
      </c>
      <c r="F13" s="50" t="s">
        <v>123</v>
      </c>
      <c r="G13" s="50" t="s">
        <v>124</v>
      </c>
      <c r="H13" s="52">
        <v>43739</v>
      </c>
      <c r="I13" s="52">
        <v>44075</v>
      </c>
      <c r="J13" s="102"/>
      <c r="K13" s="98"/>
      <c r="L13" s="98">
        <v>116.9</v>
      </c>
      <c r="M13" s="98">
        <v>116.9</v>
      </c>
      <c r="N13" s="99"/>
      <c r="O13" s="106"/>
      <c r="P13" s="106"/>
      <c r="Q13" s="106"/>
      <c r="R13" s="106"/>
      <c r="S13" s="135"/>
      <c r="T13" s="114">
        <v>37</v>
      </c>
      <c r="U13" s="114">
        <v>52</v>
      </c>
      <c r="V13" s="114">
        <v>313</v>
      </c>
      <c r="W13" s="114">
        <v>20</v>
      </c>
      <c r="X13" s="114">
        <v>40</v>
      </c>
      <c r="Y13" s="114">
        <v>40</v>
      </c>
      <c r="Z13" s="114" t="s">
        <v>133</v>
      </c>
      <c r="AA13" s="144"/>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51"/>
    </row>
    <row r="14" s="29" customFormat="1" ht="39.95" customHeight="1" spans="1:254">
      <c r="A14" s="63"/>
      <c r="B14" s="64"/>
      <c r="C14" s="54"/>
      <c r="D14" s="54"/>
      <c r="E14" s="54"/>
      <c r="F14" s="54"/>
      <c r="G14" s="54"/>
      <c r="H14" s="56"/>
      <c r="I14" s="56"/>
      <c r="J14" s="51" t="s">
        <v>134</v>
      </c>
      <c r="K14" s="107">
        <f>L14+L15+L16</f>
        <v>646.12</v>
      </c>
      <c r="L14" s="98">
        <v>114.88</v>
      </c>
      <c r="M14" s="108">
        <v>646.12</v>
      </c>
      <c r="N14" s="99"/>
      <c r="O14" s="106"/>
      <c r="P14" s="106"/>
      <c r="Q14" s="106"/>
      <c r="R14" s="106"/>
      <c r="S14" s="135"/>
      <c r="T14" s="117"/>
      <c r="U14" s="117"/>
      <c r="V14" s="117"/>
      <c r="W14" s="117"/>
      <c r="X14" s="117"/>
      <c r="Y14" s="117"/>
      <c r="Z14" s="117"/>
      <c r="AA14" s="144"/>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51"/>
    </row>
    <row r="15" s="29" customFormat="1" ht="66.95" customHeight="1" spans="1:254">
      <c r="A15" s="46">
        <v>5</v>
      </c>
      <c r="B15" s="57" t="s">
        <v>112</v>
      </c>
      <c r="C15" s="48" t="s">
        <v>135</v>
      </c>
      <c r="D15" s="48" t="s">
        <v>136</v>
      </c>
      <c r="E15" s="48" t="s">
        <v>137</v>
      </c>
      <c r="F15" s="48" t="s">
        <v>123</v>
      </c>
      <c r="G15" s="48" t="s">
        <v>124</v>
      </c>
      <c r="H15" s="60">
        <v>43739</v>
      </c>
      <c r="I15" s="60">
        <v>44075</v>
      </c>
      <c r="J15" s="102"/>
      <c r="K15" s="107"/>
      <c r="L15" s="98">
        <v>481.24</v>
      </c>
      <c r="M15" s="109"/>
      <c r="N15" s="99"/>
      <c r="O15" s="98"/>
      <c r="P15" s="106"/>
      <c r="Q15" s="106"/>
      <c r="R15" s="106"/>
      <c r="S15" s="135"/>
      <c r="T15" s="106">
        <v>34</v>
      </c>
      <c r="U15" s="106">
        <v>50</v>
      </c>
      <c r="V15" s="106">
        <v>130</v>
      </c>
      <c r="W15" s="106">
        <v>20</v>
      </c>
      <c r="X15" s="106">
        <v>60</v>
      </c>
      <c r="Y15" s="106">
        <v>60</v>
      </c>
      <c r="Z15" s="59" t="s">
        <v>138</v>
      </c>
      <c r="AA15" s="144"/>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51"/>
    </row>
    <row r="16" s="29" customFormat="1" ht="62.1" customHeight="1" spans="1:254">
      <c r="A16" s="65">
        <v>6</v>
      </c>
      <c r="B16" s="66" t="s">
        <v>112</v>
      </c>
      <c r="C16" s="67" t="s">
        <v>139</v>
      </c>
      <c r="D16" s="68" t="s">
        <v>140</v>
      </c>
      <c r="E16" s="67" t="s">
        <v>141</v>
      </c>
      <c r="F16" s="62" t="s">
        <v>142</v>
      </c>
      <c r="G16" s="62" t="s">
        <v>143</v>
      </c>
      <c r="H16" s="69">
        <v>43709</v>
      </c>
      <c r="I16" s="68" t="s">
        <v>144</v>
      </c>
      <c r="J16" s="102"/>
      <c r="K16" s="110"/>
      <c r="L16" s="107">
        <v>50</v>
      </c>
      <c r="M16" s="109"/>
      <c r="N16" s="108"/>
      <c r="O16" s="108"/>
      <c r="P16" s="108"/>
      <c r="Q16" s="108"/>
      <c r="R16" s="108"/>
      <c r="S16" s="108"/>
      <c r="T16" s="113">
        <v>3</v>
      </c>
      <c r="U16" s="113">
        <v>1519</v>
      </c>
      <c r="V16" s="109">
        <v>6350</v>
      </c>
      <c r="W16" s="109">
        <v>1519</v>
      </c>
      <c r="X16" s="108">
        <v>6350</v>
      </c>
      <c r="Y16" s="108">
        <v>6350</v>
      </c>
      <c r="Z16" s="59" t="s">
        <v>145</v>
      </c>
      <c r="AA16" s="144"/>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51"/>
    </row>
    <row r="17" s="29" customFormat="1" ht="38.1" customHeight="1" spans="1:253">
      <c r="A17" s="70" t="s">
        <v>146</v>
      </c>
      <c r="B17" s="71"/>
      <c r="C17" s="71"/>
      <c r="D17" s="72"/>
      <c r="E17" s="73"/>
      <c r="F17" s="73"/>
      <c r="G17" s="74"/>
      <c r="H17" s="74"/>
      <c r="I17" s="74"/>
      <c r="J17" s="111"/>
      <c r="K17" s="97">
        <f>K18+K19+K36+K37+K38+K40+K41+K46</f>
        <v>6103.23</v>
      </c>
      <c r="L17" s="97">
        <f t="shared" ref="L17:Y17" si="3">L18+L20+L21+L22++L23+L24+L25+L26+L27+L28+L29+L30+L31+L32+L33+L34+L35+L38+L39+L40+L41+L42+L43+L44+L45</f>
        <v>6103.23</v>
      </c>
      <c r="M17" s="97">
        <f>SUM(M18:M46)</f>
        <v>2996.73</v>
      </c>
      <c r="N17" s="97">
        <f t="shared" si="3"/>
        <v>800</v>
      </c>
      <c r="O17" s="97">
        <f t="shared" si="3"/>
        <v>0</v>
      </c>
      <c r="P17" s="97">
        <f t="shared" si="3"/>
        <v>2306.5</v>
      </c>
      <c r="Q17" s="97">
        <f t="shared" si="3"/>
        <v>0</v>
      </c>
      <c r="R17" s="97">
        <f t="shared" si="3"/>
        <v>0</v>
      </c>
      <c r="S17" s="97">
        <f t="shared" si="3"/>
        <v>0</v>
      </c>
      <c r="T17" s="97">
        <f t="shared" si="3"/>
        <v>0</v>
      </c>
      <c r="U17" s="97">
        <f t="shared" si="3"/>
        <v>7245</v>
      </c>
      <c r="V17" s="97">
        <f t="shared" si="3"/>
        <v>33781</v>
      </c>
      <c r="W17" s="97">
        <f t="shared" si="3"/>
        <v>2139</v>
      </c>
      <c r="X17" s="97">
        <f t="shared" si="3"/>
        <v>8737</v>
      </c>
      <c r="Y17" s="97">
        <f t="shared" si="3"/>
        <v>8737</v>
      </c>
      <c r="Z17" s="97"/>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row>
    <row r="18" s="29" customFormat="1" ht="38.1" customHeight="1" spans="1:253">
      <c r="A18" s="75">
        <v>1</v>
      </c>
      <c r="B18" s="66" t="s">
        <v>112</v>
      </c>
      <c r="C18" s="66" t="s">
        <v>147</v>
      </c>
      <c r="D18" s="66" t="s">
        <v>148</v>
      </c>
      <c r="E18" s="66" t="s">
        <v>149</v>
      </c>
      <c r="F18" s="66" t="s">
        <v>150</v>
      </c>
      <c r="G18" s="66" t="s">
        <v>151</v>
      </c>
      <c r="H18" s="76">
        <v>43770</v>
      </c>
      <c r="I18" s="76">
        <v>43800</v>
      </c>
      <c r="J18" s="57" t="s">
        <v>152</v>
      </c>
      <c r="K18" s="112">
        <v>360</v>
      </c>
      <c r="L18" s="107">
        <v>370</v>
      </c>
      <c r="M18" s="99"/>
      <c r="N18" s="99">
        <v>360</v>
      </c>
      <c r="O18" s="99"/>
      <c r="P18" s="99"/>
      <c r="Q18" s="104"/>
      <c r="R18" s="104"/>
      <c r="S18" s="104"/>
      <c r="T18" s="66"/>
      <c r="U18" s="66">
        <v>165</v>
      </c>
      <c r="V18" s="66">
        <v>580</v>
      </c>
      <c r="W18" s="66">
        <v>26</v>
      </c>
      <c r="X18" s="66">
        <v>87</v>
      </c>
      <c r="Y18" s="66">
        <v>87</v>
      </c>
      <c r="Z18" s="66" t="s">
        <v>153</v>
      </c>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row>
    <row r="19" s="29" customFormat="1" ht="38.1" customHeight="1" spans="1:253">
      <c r="A19" s="77"/>
      <c r="B19" s="64"/>
      <c r="C19" s="64"/>
      <c r="D19" s="64"/>
      <c r="E19" s="64"/>
      <c r="F19" s="64"/>
      <c r="G19" s="64"/>
      <c r="H19" s="78"/>
      <c r="I19" s="78"/>
      <c r="J19" s="51" t="s">
        <v>154</v>
      </c>
      <c r="K19" s="113">
        <v>3452.23</v>
      </c>
      <c r="L19" s="107"/>
      <c r="M19" s="108">
        <v>10</v>
      </c>
      <c r="N19" s="108"/>
      <c r="O19" s="108"/>
      <c r="P19" s="108"/>
      <c r="Q19" s="107"/>
      <c r="R19" s="107"/>
      <c r="S19" s="107"/>
      <c r="T19" s="64"/>
      <c r="U19" s="64"/>
      <c r="V19" s="64"/>
      <c r="W19" s="64"/>
      <c r="X19" s="64"/>
      <c r="Y19" s="64"/>
      <c r="Z19" s="64"/>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row>
    <row r="20" s="29" customFormat="1" ht="102" customHeight="1" spans="1:253">
      <c r="A20" s="46">
        <v>2</v>
      </c>
      <c r="B20" s="57" t="s">
        <v>112</v>
      </c>
      <c r="C20" s="57" t="s">
        <v>155</v>
      </c>
      <c r="D20" s="57" t="s">
        <v>156</v>
      </c>
      <c r="E20" s="57" t="s">
        <v>157</v>
      </c>
      <c r="F20" s="62" t="s">
        <v>158</v>
      </c>
      <c r="G20" s="51" t="s">
        <v>159</v>
      </c>
      <c r="H20" s="52">
        <v>43739</v>
      </c>
      <c r="I20" s="52">
        <v>44105</v>
      </c>
      <c r="J20" s="102"/>
      <c r="K20" s="113"/>
      <c r="L20" s="114">
        <v>630</v>
      </c>
      <c r="M20" s="114">
        <v>630</v>
      </c>
      <c r="N20" s="108"/>
      <c r="O20" s="108"/>
      <c r="P20" s="108"/>
      <c r="Q20" s="114"/>
      <c r="R20" s="114"/>
      <c r="S20" s="114"/>
      <c r="T20" s="114"/>
      <c r="U20" s="114">
        <v>73</v>
      </c>
      <c r="V20" s="114">
        <v>345</v>
      </c>
      <c r="W20" s="114">
        <v>36</v>
      </c>
      <c r="X20" s="114">
        <v>142</v>
      </c>
      <c r="Y20" s="114">
        <v>142</v>
      </c>
      <c r="Z20" s="62" t="s">
        <v>160</v>
      </c>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row>
    <row r="21" s="29" customFormat="1" ht="48" customHeight="1" spans="1:253">
      <c r="A21" s="46">
        <v>3</v>
      </c>
      <c r="B21" s="62" t="s">
        <v>112</v>
      </c>
      <c r="C21" s="62" t="s">
        <v>161</v>
      </c>
      <c r="D21" s="62" t="s">
        <v>162</v>
      </c>
      <c r="E21" s="62" t="s">
        <v>163</v>
      </c>
      <c r="F21" s="62" t="s">
        <v>164</v>
      </c>
      <c r="G21" s="51" t="s">
        <v>165</v>
      </c>
      <c r="H21" s="79">
        <v>43739</v>
      </c>
      <c r="I21" s="79">
        <v>44166</v>
      </c>
      <c r="J21" s="102"/>
      <c r="K21" s="113"/>
      <c r="L21" s="114">
        <v>792</v>
      </c>
      <c r="M21" s="114">
        <v>792</v>
      </c>
      <c r="N21" s="108"/>
      <c r="O21" s="108"/>
      <c r="P21" s="108"/>
      <c r="Q21" s="114"/>
      <c r="R21" s="114"/>
      <c r="S21" s="114"/>
      <c r="T21" s="114"/>
      <c r="U21" s="114">
        <v>20</v>
      </c>
      <c r="V21" s="114">
        <v>111</v>
      </c>
      <c r="W21" s="114">
        <v>20</v>
      </c>
      <c r="X21" s="114">
        <v>111</v>
      </c>
      <c r="Y21" s="114">
        <v>111</v>
      </c>
      <c r="Z21" s="62" t="s">
        <v>166</v>
      </c>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row>
    <row r="22" s="29" customFormat="1" ht="156.95" customHeight="1" spans="1:253">
      <c r="A22" s="46">
        <v>4</v>
      </c>
      <c r="B22" s="62" t="s">
        <v>112</v>
      </c>
      <c r="C22" s="62" t="s">
        <v>167</v>
      </c>
      <c r="D22" s="62" t="s">
        <v>168</v>
      </c>
      <c r="E22" s="62" t="s">
        <v>169</v>
      </c>
      <c r="F22" s="57" t="s">
        <v>170</v>
      </c>
      <c r="G22" s="57" t="s">
        <v>171</v>
      </c>
      <c r="H22" s="60">
        <v>43739</v>
      </c>
      <c r="I22" s="60">
        <v>44075</v>
      </c>
      <c r="J22" s="102"/>
      <c r="K22" s="113"/>
      <c r="L22" s="115">
        <v>278</v>
      </c>
      <c r="M22" s="115">
        <v>278</v>
      </c>
      <c r="N22" s="99"/>
      <c r="O22" s="99"/>
      <c r="P22" s="99"/>
      <c r="Q22" s="101"/>
      <c r="R22" s="101"/>
      <c r="S22" s="101"/>
      <c r="T22" s="101"/>
      <c r="U22" s="101">
        <v>801</v>
      </c>
      <c r="V22" s="101">
        <v>3318</v>
      </c>
      <c r="W22" s="101">
        <v>191</v>
      </c>
      <c r="X22" s="101">
        <v>454</v>
      </c>
      <c r="Y22" s="101">
        <v>454</v>
      </c>
      <c r="Z22" s="50" t="s">
        <v>172</v>
      </c>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row>
    <row r="23" s="29" customFormat="1" ht="45" customHeight="1" spans="1:253">
      <c r="A23" s="46">
        <v>5</v>
      </c>
      <c r="B23" s="62" t="s">
        <v>112</v>
      </c>
      <c r="C23" s="48" t="s">
        <v>173</v>
      </c>
      <c r="D23" s="48" t="s">
        <v>174</v>
      </c>
      <c r="E23" s="48" t="s">
        <v>175</v>
      </c>
      <c r="F23" s="66" t="s">
        <v>150</v>
      </c>
      <c r="G23" s="66" t="s">
        <v>151</v>
      </c>
      <c r="H23" s="80">
        <v>43770</v>
      </c>
      <c r="I23" s="80">
        <v>43800</v>
      </c>
      <c r="J23" s="102"/>
      <c r="K23" s="113"/>
      <c r="L23" s="48">
        <v>99.61</v>
      </c>
      <c r="M23" s="48">
        <v>99.61</v>
      </c>
      <c r="N23" s="99"/>
      <c r="O23" s="99"/>
      <c r="P23" s="48"/>
      <c r="Q23" s="101"/>
      <c r="R23" s="101"/>
      <c r="S23" s="101"/>
      <c r="T23" s="101"/>
      <c r="U23" s="101">
        <v>863</v>
      </c>
      <c r="V23" s="101">
        <v>3287</v>
      </c>
      <c r="W23" s="101">
        <v>236</v>
      </c>
      <c r="X23" s="101">
        <v>918</v>
      </c>
      <c r="Y23" s="101">
        <v>918</v>
      </c>
      <c r="Z23" s="50" t="s">
        <v>176</v>
      </c>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row>
    <row r="24" s="29" customFormat="1" ht="45" customHeight="1" spans="1:253">
      <c r="A24" s="46">
        <v>6</v>
      </c>
      <c r="B24" s="62" t="s">
        <v>112</v>
      </c>
      <c r="C24" s="48" t="s">
        <v>177</v>
      </c>
      <c r="D24" s="48" t="s">
        <v>178</v>
      </c>
      <c r="E24" s="48" t="s">
        <v>175</v>
      </c>
      <c r="F24" s="57" t="s">
        <v>179</v>
      </c>
      <c r="G24" s="57" t="s">
        <v>180</v>
      </c>
      <c r="H24" s="80">
        <v>43770</v>
      </c>
      <c r="I24" s="80">
        <v>43800</v>
      </c>
      <c r="J24" s="102"/>
      <c r="K24" s="113"/>
      <c r="L24" s="48">
        <v>98.03</v>
      </c>
      <c r="M24" s="48">
        <v>98.03</v>
      </c>
      <c r="N24" s="99"/>
      <c r="O24" s="99"/>
      <c r="P24" s="48"/>
      <c r="Q24" s="101"/>
      <c r="R24" s="101"/>
      <c r="S24" s="101"/>
      <c r="T24" s="98"/>
      <c r="U24" s="98">
        <v>928</v>
      </c>
      <c r="V24" s="98">
        <v>3958</v>
      </c>
      <c r="W24" s="98">
        <v>167</v>
      </c>
      <c r="X24" s="98">
        <v>611</v>
      </c>
      <c r="Y24" s="98">
        <v>611</v>
      </c>
      <c r="Z24" s="50" t="s">
        <v>176</v>
      </c>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row>
    <row r="25" s="29" customFormat="1" ht="45" customHeight="1" spans="1:253">
      <c r="A25" s="46">
        <v>7</v>
      </c>
      <c r="B25" s="62" t="s">
        <v>112</v>
      </c>
      <c r="C25" s="48" t="s">
        <v>181</v>
      </c>
      <c r="D25" s="48" t="s">
        <v>182</v>
      </c>
      <c r="E25" s="48" t="s">
        <v>175</v>
      </c>
      <c r="F25" s="57" t="s">
        <v>183</v>
      </c>
      <c r="G25" s="57" t="s">
        <v>184</v>
      </c>
      <c r="H25" s="80">
        <v>43770</v>
      </c>
      <c r="I25" s="80">
        <v>43800</v>
      </c>
      <c r="J25" s="102"/>
      <c r="K25" s="113"/>
      <c r="L25" s="48">
        <v>95.52</v>
      </c>
      <c r="M25" s="48">
        <v>95.52</v>
      </c>
      <c r="N25" s="99"/>
      <c r="O25" s="99"/>
      <c r="P25" s="48"/>
      <c r="Q25" s="101"/>
      <c r="R25" s="101"/>
      <c r="S25" s="101"/>
      <c r="T25" s="98"/>
      <c r="U25" s="136">
        <v>1296</v>
      </c>
      <c r="V25" s="136">
        <v>7072</v>
      </c>
      <c r="W25" s="136">
        <v>448</v>
      </c>
      <c r="X25" s="136">
        <v>2308</v>
      </c>
      <c r="Y25" s="136">
        <v>2308</v>
      </c>
      <c r="Z25" s="50" t="s">
        <v>176</v>
      </c>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row>
    <row r="26" s="29" customFormat="1" ht="45" customHeight="1" spans="1:253">
      <c r="A26" s="46">
        <v>8</v>
      </c>
      <c r="B26" s="62" t="s">
        <v>112</v>
      </c>
      <c r="C26" s="48" t="s">
        <v>185</v>
      </c>
      <c r="D26" s="48" t="s">
        <v>186</v>
      </c>
      <c r="E26" s="48" t="s">
        <v>175</v>
      </c>
      <c r="F26" s="57" t="s">
        <v>114</v>
      </c>
      <c r="G26" s="58" t="s">
        <v>187</v>
      </c>
      <c r="H26" s="80">
        <v>43770</v>
      </c>
      <c r="I26" s="80">
        <v>43800</v>
      </c>
      <c r="J26" s="102"/>
      <c r="K26" s="113"/>
      <c r="L26" s="48">
        <v>94.5</v>
      </c>
      <c r="M26" s="48">
        <v>94.5</v>
      </c>
      <c r="N26" s="99"/>
      <c r="O26" s="99"/>
      <c r="P26" s="48"/>
      <c r="Q26" s="101"/>
      <c r="R26" s="101"/>
      <c r="S26" s="101"/>
      <c r="T26" s="98"/>
      <c r="U26" s="136">
        <v>449</v>
      </c>
      <c r="V26" s="136">
        <v>2402</v>
      </c>
      <c r="W26" s="136">
        <v>182</v>
      </c>
      <c r="X26" s="136">
        <v>791</v>
      </c>
      <c r="Y26" s="136">
        <v>791</v>
      </c>
      <c r="Z26" s="50" t="s">
        <v>176</v>
      </c>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row>
    <row r="27" s="29" customFormat="1" ht="45" customHeight="1" spans="1:253">
      <c r="A27" s="46">
        <v>9</v>
      </c>
      <c r="B27" s="62" t="s">
        <v>112</v>
      </c>
      <c r="C27" s="48" t="s">
        <v>188</v>
      </c>
      <c r="D27" s="48" t="s">
        <v>189</v>
      </c>
      <c r="E27" s="48" t="s">
        <v>175</v>
      </c>
      <c r="F27" s="48" t="s">
        <v>190</v>
      </c>
      <c r="G27" s="48" t="s">
        <v>191</v>
      </c>
      <c r="H27" s="80">
        <v>43770</v>
      </c>
      <c r="I27" s="80">
        <v>43800</v>
      </c>
      <c r="J27" s="102"/>
      <c r="K27" s="113"/>
      <c r="L27" s="48">
        <v>99.6</v>
      </c>
      <c r="M27" s="48">
        <v>99.6</v>
      </c>
      <c r="N27" s="99"/>
      <c r="O27" s="99"/>
      <c r="P27" s="48"/>
      <c r="Q27" s="101"/>
      <c r="R27" s="101"/>
      <c r="S27" s="101"/>
      <c r="T27" s="98"/>
      <c r="U27" s="136">
        <v>646</v>
      </c>
      <c r="V27" s="136">
        <v>3056</v>
      </c>
      <c r="W27" s="136">
        <v>115</v>
      </c>
      <c r="X27" s="136">
        <v>434</v>
      </c>
      <c r="Y27" s="136">
        <v>434</v>
      </c>
      <c r="Z27" s="50" t="s">
        <v>176</v>
      </c>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row>
    <row r="28" s="29" customFormat="1" ht="44.1" customHeight="1" spans="1:253">
      <c r="A28" s="46">
        <v>10</v>
      </c>
      <c r="B28" s="62" t="s">
        <v>112</v>
      </c>
      <c r="C28" s="48" t="s">
        <v>192</v>
      </c>
      <c r="D28" s="48" t="s">
        <v>193</v>
      </c>
      <c r="E28" s="48" t="s">
        <v>194</v>
      </c>
      <c r="F28" s="48" t="s">
        <v>170</v>
      </c>
      <c r="G28" s="48" t="s">
        <v>171</v>
      </c>
      <c r="H28" s="80">
        <v>43770</v>
      </c>
      <c r="I28" s="80">
        <v>43800</v>
      </c>
      <c r="J28" s="102"/>
      <c r="K28" s="113"/>
      <c r="L28" s="48">
        <v>96</v>
      </c>
      <c r="M28" s="48">
        <v>96</v>
      </c>
      <c r="N28" s="99"/>
      <c r="O28" s="99"/>
      <c r="P28" s="48"/>
      <c r="Q28" s="101"/>
      <c r="R28" s="101"/>
      <c r="S28" s="101"/>
      <c r="T28" s="101"/>
      <c r="U28" s="136">
        <v>70</v>
      </c>
      <c r="V28" s="136">
        <v>292</v>
      </c>
      <c r="W28" s="136">
        <v>49</v>
      </c>
      <c r="X28" s="136">
        <v>180</v>
      </c>
      <c r="Y28" s="136">
        <v>180</v>
      </c>
      <c r="Z28" s="50" t="s">
        <v>176</v>
      </c>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row>
    <row r="29" s="29" customFormat="1" ht="44.1" customHeight="1" spans="1:253">
      <c r="A29" s="46">
        <v>11</v>
      </c>
      <c r="B29" s="62" t="s">
        <v>112</v>
      </c>
      <c r="C29" s="48" t="s">
        <v>195</v>
      </c>
      <c r="D29" s="48" t="s">
        <v>196</v>
      </c>
      <c r="E29" s="48" t="s">
        <v>197</v>
      </c>
      <c r="F29" s="48" t="s">
        <v>164</v>
      </c>
      <c r="G29" s="48" t="s">
        <v>165</v>
      </c>
      <c r="H29" s="80">
        <v>43770</v>
      </c>
      <c r="I29" s="80">
        <v>43800</v>
      </c>
      <c r="J29" s="102"/>
      <c r="K29" s="113"/>
      <c r="L29" s="116">
        <v>104.6</v>
      </c>
      <c r="M29" s="116">
        <v>104.6</v>
      </c>
      <c r="N29" s="99"/>
      <c r="O29" s="99"/>
      <c r="P29" s="48"/>
      <c r="Q29" s="101"/>
      <c r="R29" s="101"/>
      <c r="S29" s="101"/>
      <c r="T29" s="101"/>
      <c r="U29" s="136">
        <v>21</v>
      </c>
      <c r="V29" s="136">
        <v>94</v>
      </c>
      <c r="W29" s="136">
        <v>11</v>
      </c>
      <c r="X29" s="136">
        <v>23</v>
      </c>
      <c r="Y29" s="136">
        <v>23</v>
      </c>
      <c r="Z29" s="50" t="s">
        <v>176</v>
      </c>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row>
    <row r="30" s="29" customFormat="1" ht="44.1" customHeight="1" spans="1:253">
      <c r="A30" s="46">
        <v>12</v>
      </c>
      <c r="B30" s="62" t="s">
        <v>112</v>
      </c>
      <c r="C30" s="48" t="s">
        <v>198</v>
      </c>
      <c r="D30" s="48" t="s">
        <v>199</v>
      </c>
      <c r="E30" s="48" t="s">
        <v>200</v>
      </c>
      <c r="F30" s="48" t="s">
        <v>164</v>
      </c>
      <c r="G30" s="48" t="s">
        <v>165</v>
      </c>
      <c r="H30" s="80">
        <v>43770</v>
      </c>
      <c r="I30" s="80">
        <v>43800</v>
      </c>
      <c r="J30" s="102"/>
      <c r="K30" s="113"/>
      <c r="L30" s="116">
        <v>65.3</v>
      </c>
      <c r="M30" s="116">
        <v>65.3</v>
      </c>
      <c r="N30" s="99"/>
      <c r="O30" s="99"/>
      <c r="P30" s="48"/>
      <c r="Q30" s="101"/>
      <c r="R30" s="101"/>
      <c r="S30" s="101"/>
      <c r="T30" s="101"/>
      <c r="U30" s="136">
        <v>9</v>
      </c>
      <c r="V30" s="136">
        <v>40</v>
      </c>
      <c r="W30" s="136">
        <v>1</v>
      </c>
      <c r="X30" s="136">
        <v>1</v>
      </c>
      <c r="Y30" s="101">
        <v>1</v>
      </c>
      <c r="Z30" s="50" t="s">
        <v>176</v>
      </c>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row>
    <row r="31" s="29" customFormat="1" ht="38.1" customHeight="1" spans="1:253">
      <c r="A31" s="46">
        <v>13</v>
      </c>
      <c r="B31" s="57" t="s">
        <v>112</v>
      </c>
      <c r="C31" s="48" t="s">
        <v>201</v>
      </c>
      <c r="D31" s="48" t="s">
        <v>202</v>
      </c>
      <c r="E31" s="48" t="s">
        <v>203</v>
      </c>
      <c r="F31" s="57" t="s">
        <v>114</v>
      </c>
      <c r="G31" s="58" t="s">
        <v>187</v>
      </c>
      <c r="H31" s="81">
        <v>43739</v>
      </c>
      <c r="I31" s="80">
        <v>43800</v>
      </c>
      <c r="J31" s="102"/>
      <c r="K31" s="113"/>
      <c r="L31" s="104">
        <v>100</v>
      </c>
      <c r="M31" s="99"/>
      <c r="N31" s="99"/>
      <c r="O31" s="99"/>
      <c r="P31" s="99">
        <v>100</v>
      </c>
      <c r="Q31" s="104"/>
      <c r="R31" s="104"/>
      <c r="S31" s="104"/>
      <c r="T31" s="104"/>
      <c r="U31" s="104">
        <v>39</v>
      </c>
      <c r="V31" s="104">
        <v>255</v>
      </c>
      <c r="W31" s="104">
        <v>15</v>
      </c>
      <c r="X31" s="104">
        <v>79</v>
      </c>
      <c r="Y31" s="104">
        <v>79</v>
      </c>
      <c r="Z31" s="50" t="s">
        <v>176</v>
      </c>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row>
    <row r="32" s="29" customFormat="1" ht="38.1" customHeight="1" spans="1:253">
      <c r="A32" s="46">
        <v>14</v>
      </c>
      <c r="B32" s="62" t="s">
        <v>112</v>
      </c>
      <c r="C32" s="62" t="s">
        <v>204</v>
      </c>
      <c r="D32" s="62" t="s">
        <v>205</v>
      </c>
      <c r="E32" s="62" t="s">
        <v>206</v>
      </c>
      <c r="F32" s="62" t="s">
        <v>158</v>
      </c>
      <c r="G32" s="62" t="s">
        <v>159</v>
      </c>
      <c r="H32" s="52">
        <v>43647</v>
      </c>
      <c r="I32" s="52">
        <v>43709</v>
      </c>
      <c r="J32" s="102"/>
      <c r="K32" s="113"/>
      <c r="L32" s="106">
        <v>257.45</v>
      </c>
      <c r="M32" s="99"/>
      <c r="N32" s="106"/>
      <c r="O32" s="99"/>
      <c r="P32" s="106">
        <v>257.45</v>
      </c>
      <c r="Q32" s="114"/>
      <c r="R32" s="114"/>
      <c r="S32" s="114"/>
      <c r="T32" s="114"/>
      <c r="U32" s="114">
        <v>375</v>
      </c>
      <c r="V32" s="114">
        <v>1984</v>
      </c>
      <c r="W32" s="114">
        <v>134</v>
      </c>
      <c r="X32" s="114">
        <v>598</v>
      </c>
      <c r="Y32" s="114">
        <v>598</v>
      </c>
      <c r="Z32" s="50" t="s">
        <v>176</v>
      </c>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row>
    <row r="33" s="29" customFormat="1" ht="38.1" customHeight="1" spans="1:253">
      <c r="A33" s="46">
        <v>15</v>
      </c>
      <c r="B33" s="57" t="s">
        <v>112</v>
      </c>
      <c r="C33" s="48" t="s">
        <v>207</v>
      </c>
      <c r="D33" s="58" t="s">
        <v>208</v>
      </c>
      <c r="E33" s="48" t="s">
        <v>209</v>
      </c>
      <c r="F33" s="57" t="s">
        <v>158</v>
      </c>
      <c r="G33" s="57" t="s">
        <v>159</v>
      </c>
      <c r="H33" s="79">
        <v>43678</v>
      </c>
      <c r="I33" s="79">
        <v>43770</v>
      </c>
      <c r="J33" s="102"/>
      <c r="K33" s="113"/>
      <c r="L33" s="101">
        <v>175.78</v>
      </c>
      <c r="M33" s="99"/>
      <c r="N33" s="99"/>
      <c r="O33" s="99"/>
      <c r="P33" s="99">
        <v>175.78</v>
      </c>
      <c r="Q33" s="101"/>
      <c r="R33" s="101"/>
      <c r="S33" s="101"/>
      <c r="T33" s="101"/>
      <c r="U33" s="101">
        <v>105</v>
      </c>
      <c r="V33" s="101">
        <v>589</v>
      </c>
      <c r="W33" s="101">
        <v>35</v>
      </c>
      <c r="X33" s="101">
        <v>137</v>
      </c>
      <c r="Y33" s="101">
        <v>137</v>
      </c>
      <c r="Z33" s="50" t="s">
        <v>176</v>
      </c>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row>
    <row r="34" s="29" customFormat="1" ht="63.95" customHeight="1" spans="1:253">
      <c r="A34" s="46">
        <v>16</v>
      </c>
      <c r="B34" s="62" t="s">
        <v>112</v>
      </c>
      <c r="C34" s="50" t="s">
        <v>210</v>
      </c>
      <c r="D34" s="50" t="s">
        <v>211</v>
      </c>
      <c r="E34" s="50" t="s">
        <v>212</v>
      </c>
      <c r="F34" s="62" t="s">
        <v>213</v>
      </c>
      <c r="G34" s="62" t="s">
        <v>124</v>
      </c>
      <c r="H34" s="82">
        <v>43739</v>
      </c>
      <c r="I34" s="60">
        <v>43922</v>
      </c>
      <c r="J34" s="102"/>
      <c r="K34" s="113"/>
      <c r="L34" s="101">
        <v>100.42</v>
      </c>
      <c r="M34" s="101">
        <v>42.47</v>
      </c>
      <c r="N34" s="99"/>
      <c r="O34" s="99"/>
      <c r="P34" s="99">
        <v>57.95</v>
      </c>
      <c r="Q34" s="101"/>
      <c r="R34" s="101"/>
      <c r="S34" s="101"/>
      <c r="T34" s="101"/>
      <c r="U34" s="101">
        <v>109</v>
      </c>
      <c r="V34" s="101">
        <v>622</v>
      </c>
      <c r="W34" s="101">
        <v>93</v>
      </c>
      <c r="X34" s="101">
        <v>531</v>
      </c>
      <c r="Y34" s="101">
        <v>531</v>
      </c>
      <c r="Z34" s="62" t="s">
        <v>214</v>
      </c>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row>
    <row r="35" s="29" customFormat="1" ht="38.1" customHeight="1" spans="1:254">
      <c r="A35" s="75">
        <v>17</v>
      </c>
      <c r="B35" s="57" t="s">
        <v>112</v>
      </c>
      <c r="C35" s="50" t="s">
        <v>215</v>
      </c>
      <c r="D35" s="83" t="s">
        <v>216</v>
      </c>
      <c r="E35" s="50" t="s">
        <v>217</v>
      </c>
      <c r="F35" s="83" t="s">
        <v>158</v>
      </c>
      <c r="G35" s="58" t="s">
        <v>159</v>
      </c>
      <c r="H35" s="82">
        <v>43739</v>
      </c>
      <c r="I35" s="82">
        <v>43952</v>
      </c>
      <c r="J35" s="55"/>
      <c r="K35" s="117"/>
      <c r="L35" s="118">
        <v>866.42</v>
      </c>
      <c r="M35" s="118">
        <f>411+60.1</f>
        <v>471.1</v>
      </c>
      <c r="N35" s="118">
        <v>100</v>
      </c>
      <c r="O35" s="118"/>
      <c r="P35" s="118">
        <v>295.32</v>
      </c>
      <c r="Q35" s="101"/>
      <c r="R35" s="101"/>
      <c r="S35" s="101"/>
      <c r="T35" s="107"/>
      <c r="U35" s="101">
        <v>324</v>
      </c>
      <c r="V35" s="101">
        <v>1838</v>
      </c>
      <c r="W35" s="101">
        <v>110</v>
      </c>
      <c r="X35" s="101">
        <v>584</v>
      </c>
      <c r="Y35" s="101">
        <v>584</v>
      </c>
      <c r="Z35" s="48" t="s">
        <v>218</v>
      </c>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151"/>
    </row>
    <row r="36" s="29" customFormat="1" ht="38.1" customHeight="1" spans="1:254">
      <c r="A36" s="77"/>
      <c r="B36" s="57"/>
      <c r="C36" s="67"/>
      <c r="D36" s="68"/>
      <c r="E36" s="67"/>
      <c r="F36" s="68"/>
      <c r="G36" s="58"/>
      <c r="H36" s="69"/>
      <c r="I36" s="69"/>
      <c r="J36" s="64" t="s">
        <v>219</v>
      </c>
      <c r="K36" s="112">
        <v>411</v>
      </c>
      <c r="L36" s="119"/>
      <c r="M36" s="119"/>
      <c r="N36" s="119"/>
      <c r="O36" s="119"/>
      <c r="P36" s="119"/>
      <c r="Q36" s="107"/>
      <c r="R36" s="107"/>
      <c r="S36" s="107"/>
      <c r="T36" s="107"/>
      <c r="U36" s="107"/>
      <c r="V36" s="107"/>
      <c r="W36" s="107"/>
      <c r="X36" s="107"/>
      <c r="Y36" s="107"/>
      <c r="Z36" s="48"/>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151"/>
    </row>
    <row r="37" s="29" customFormat="1" ht="38.1" customHeight="1" spans="1:254">
      <c r="A37" s="77"/>
      <c r="B37" s="57"/>
      <c r="C37" s="67"/>
      <c r="D37" s="68"/>
      <c r="E37" s="67"/>
      <c r="F37" s="68"/>
      <c r="G37" s="58"/>
      <c r="H37" s="69"/>
      <c r="I37" s="69"/>
      <c r="J37" s="57" t="s">
        <v>220</v>
      </c>
      <c r="K37" s="112">
        <v>100</v>
      </c>
      <c r="L37" s="120"/>
      <c r="M37" s="119"/>
      <c r="N37" s="119"/>
      <c r="O37" s="119"/>
      <c r="P37" s="120"/>
      <c r="Q37" s="107"/>
      <c r="R37" s="107"/>
      <c r="S37" s="107"/>
      <c r="T37" s="107"/>
      <c r="U37" s="104"/>
      <c r="V37" s="104"/>
      <c r="W37" s="104"/>
      <c r="X37" s="104"/>
      <c r="Y37" s="104"/>
      <c r="Z37" s="48"/>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151"/>
    </row>
    <row r="38" s="29" customFormat="1" ht="60" customHeight="1" spans="1:254">
      <c r="A38" s="75">
        <v>18</v>
      </c>
      <c r="B38" s="64" t="s">
        <v>112</v>
      </c>
      <c r="C38" s="48" t="s">
        <v>221</v>
      </c>
      <c r="D38" s="48" t="s">
        <v>222</v>
      </c>
      <c r="E38" s="48" t="s">
        <v>223</v>
      </c>
      <c r="F38" s="57" t="s">
        <v>179</v>
      </c>
      <c r="G38" s="57" t="s">
        <v>180</v>
      </c>
      <c r="H38" s="79">
        <v>43739</v>
      </c>
      <c r="I38" s="80">
        <v>43800</v>
      </c>
      <c r="J38" s="66" t="s">
        <v>224</v>
      </c>
      <c r="K38" s="121">
        <v>1400</v>
      </c>
      <c r="L38" s="98">
        <v>280</v>
      </c>
      <c r="M38" s="99"/>
      <c r="N38" s="99"/>
      <c r="O38" s="99"/>
      <c r="P38" s="99">
        <v>280</v>
      </c>
      <c r="Q38" s="98"/>
      <c r="R38" s="98"/>
      <c r="S38" s="98"/>
      <c r="T38" s="98"/>
      <c r="U38" s="104">
        <v>498</v>
      </c>
      <c r="V38" s="104">
        <v>1928</v>
      </c>
      <c r="W38" s="104">
        <v>74</v>
      </c>
      <c r="X38" s="104">
        <v>230</v>
      </c>
      <c r="Y38" s="104">
        <v>230</v>
      </c>
      <c r="Z38" s="48" t="s">
        <v>176</v>
      </c>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151"/>
    </row>
    <row r="39" s="29" customFormat="1" ht="71.1" customHeight="1" spans="1:254">
      <c r="A39" s="75">
        <v>19</v>
      </c>
      <c r="B39" s="64" t="s">
        <v>112</v>
      </c>
      <c r="C39" s="48" t="s">
        <v>225</v>
      </c>
      <c r="D39" s="48" t="s">
        <v>226</v>
      </c>
      <c r="E39" s="48" t="s">
        <v>227</v>
      </c>
      <c r="F39" s="57" t="s">
        <v>164</v>
      </c>
      <c r="G39" s="57" t="s">
        <v>165</v>
      </c>
      <c r="H39" s="79">
        <v>43739</v>
      </c>
      <c r="I39" s="79">
        <v>44166</v>
      </c>
      <c r="J39" s="66"/>
      <c r="K39" s="121"/>
      <c r="L39" s="104">
        <v>1120</v>
      </c>
      <c r="M39" s="99"/>
      <c r="N39" s="99"/>
      <c r="O39" s="99"/>
      <c r="P39" s="104">
        <v>1120</v>
      </c>
      <c r="Q39" s="104"/>
      <c r="R39" s="104"/>
      <c r="S39" s="104"/>
      <c r="T39" s="104"/>
      <c r="U39" s="104">
        <v>38</v>
      </c>
      <c r="V39" s="104">
        <v>135</v>
      </c>
      <c r="W39" s="104">
        <v>10</v>
      </c>
      <c r="X39" s="104">
        <v>34</v>
      </c>
      <c r="Y39" s="104">
        <v>34</v>
      </c>
      <c r="Z39" s="48" t="s">
        <v>228</v>
      </c>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151"/>
    </row>
    <row r="40" s="29" customFormat="1" ht="38.1" customHeight="1" spans="1:253">
      <c r="A40" s="75">
        <v>20</v>
      </c>
      <c r="B40" s="66" t="s">
        <v>112</v>
      </c>
      <c r="C40" s="50" t="s">
        <v>229</v>
      </c>
      <c r="D40" s="67" t="s">
        <v>230</v>
      </c>
      <c r="E40" s="67" t="s">
        <v>231</v>
      </c>
      <c r="F40" s="68" t="s">
        <v>232</v>
      </c>
      <c r="G40" s="83" t="s">
        <v>233</v>
      </c>
      <c r="H40" s="69">
        <v>43739</v>
      </c>
      <c r="I40" s="69">
        <v>43800</v>
      </c>
      <c r="J40" s="57" t="s">
        <v>234</v>
      </c>
      <c r="K40" s="112">
        <v>20</v>
      </c>
      <c r="L40" s="107">
        <v>20</v>
      </c>
      <c r="M40" s="108">
        <v>20</v>
      </c>
      <c r="N40" s="108">
        <v>60</v>
      </c>
      <c r="O40" s="108"/>
      <c r="P40" s="108"/>
      <c r="Q40" s="107"/>
      <c r="R40" s="107"/>
      <c r="S40" s="107"/>
      <c r="T40" s="107"/>
      <c r="U40" s="137">
        <v>78</v>
      </c>
      <c r="V40" s="137">
        <v>275</v>
      </c>
      <c r="W40" s="137">
        <v>23</v>
      </c>
      <c r="X40" s="137">
        <v>71</v>
      </c>
      <c r="Y40" s="101">
        <v>71</v>
      </c>
      <c r="Z40" s="67" t="s">
        <v>176</v>
      </c>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row>
    <row r="41" s="29" customFormat="1" ht="38.1" customHeight="1" spans="1:253">
      <c r="A41" s="77"/>
      <c r="B41" s="64"/>
      <c r="C41" s="54"/>
      <c r="D41" s="54"/>
      <c r="E41" s="54"/>
      <c r="F41" s="84"/>
      <c r="G41" s="84"/>
      <c r="H41" s="81"/>
      <c r="I41" s="81"/>
      <c r="J41" s="102" t="s">
        <v>235</v>
      </c>
      <c r="K41" s="101">
        <v>340</v>
      </c>
      <c r="L41" s="98">
        <v>60</v>
      </c>
      <c r="M41" s="122"/>
      <c r="N41" s="122"/>
      <c r="O41" s="122"/>
      <c r="P41" s="122"/>
      <c r="Q41" s="104"/>
      <c r="R41" s="104"/>
      <c r="S41" s="104"/>
      <c r="T41" s="104"/>
      <c r="U41" s="138"/>
      <c r="V41" s="138"/>
      <c r="W41" s="138"/>
      <c r="X41" s="138"/>
      <c r="Y41" s="104"/>
      <c r="Z41" s="54"/>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row>
    <row r="42" s="29" customFormat="1" ht="38.1" customHeight="1" spans="1:253">
      <c r="A42" s="75">
        <v>21</v>
      </c>
      <c r="B42" s="64" t="s">
        <v>112</v>
      </c>
      <c r="C42" s="48" t="s">
        <v>236</v>
      </c>
      <c r="D42" s="84" t="s">
        <v>237</v>
      </c>
      <c r="E42" s="54" t="s">
        <v>238</v>
      </c>
      <c r="F42" s="84" t="s">
        <v>114</v>
      </c>
      <c r="G42" s="58" t="s">
        <v>187</v>
      </c>
      <c r="H42" s="81">
        <v>43739</v>
      </c>
      <c r="I42" s="80">
        <v>43800</v>
      </c>
      <c r="J42" s="102"/>
      <c r="K42" s="107"/>
      <c r="L42" s="104">
        <v>100</v>
      </c>
      <c r="M42" s="99"/>
      <c r="N42" s="99">
        <v>100</v>
      </c>
      <c r="O42" s="99"/>
      <c r="P42" s="99"/>
      <c r="Q42" s="104"/>
      <c r="R42" s="104"/>
      <c r="S42" s="104"/>
      <c r="T42" s="104"/>
      <c r="U42" s="106">
        <v>55</v>
      </c>
      <c r="V42" s="106">
        <v>298</v>
      </c>
      <c r="W42" s="106">
        <v>27</v>
      </c>
      <c r="X42" s="106">
        <v>135</v>
      </c>
      <c r="Y42" s="106">
        <v>135</v>
      </c>
      <c r="Z42" s="54" t="s">
        <v>176</v>
      </c>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row>
    <row r="43" s="29" customFormat="1" ht="38.1" customHeight="1" spans="1:253">
      <c r="A43" s="75">
        <v>22</v>
      </c>
      <c r="B43" s="64" t="s">
        <v>112</v>
      </c>
      <c r="C43" s="54" t="s">
        <v>239</v>
      </c>
      <c r="D43" s="84" t="s">
        <v>240</v>
      </c>
      <c r="E43" s="54" t="s">
        <v>241</v>
      </c>
      <c r="F43" s="84" t="s">
        <v>150</v>
      </c>
      <c r="G43" s="84" t="s">
        <v>151</v>
      </c>
      <c r="H43" s="81">
        <v>43739</v>
      </c>
      <c r="I43" s="80">
        <v>43800</v>
      </c>
      <c r="J43" s="102"/>
      <c r="K43" s="107"/>
      <c r="L43" s="104">
        <v>60</v>
      </c>
      <c r="M43" s="99"/>
      <c r="N43" s="99">
        <v>60</v>
      </c>
      <c r="O43" s="99"/>
      <c r="P43" s="99"/>
      <c r="Q43" s="104"/>
      <c r="R43" s="104"/>
      <c r="S43" s="104"/>
      <c r="T43" s="104"/>
      <c r="U43" s="98">
        <v>87</v>
      </c>
      <c r="V43" s="98">
        <v>342</v>
      </c>
      <c r="W43" s="104">
        <v>42</v>
      </c>
      <c r="X43" s="104">
        <v>126</v>
      </c>
      <c r="Y43" s="104">
        <v>126</v>
      </c>
      <c r="Z43" s="54" t="s">
        <v>176</v>
      </c>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row>
    <row r="44" s="29" customFormat="1" ht="38.1" customHeight="1" spans="1:253">
      <c r="A44" s="75">
        <v>23</v>
      </c>
      <c r="B44" s="64" t="s">
        <v>112</v>
      </c>
      <c r="C44" s="54" t="s">
        <v>242</v>
      </c>
      <c r="D44" s="84" t="s">
        <v>243</v>
      </c>
      <c r="E44" s="84" t="s">
        <v>244</v>
      </c>
      <c r="F44" s="84" t="s">
        <v>190</v>
      </c>
      <c r="G44" s="84" t="s">
        <v>191</v>
      </c>
      <c r="H44" s="81">
        <v>43739</v>
      </c>
      <c r="I44" s="80">
        <v>43800</v>
      </c>
      <c r="J44" s="102"/>
      <c r="K44" s="107"/>
      <c r="L44" s="104">
        <v>60</v>
      </c>
      <c r="M44" s="99"/>
      <c r="N44" s="99">
        <v>60</v>
      </c>
      <c r="O44" s="99"/>
      <c r="P44" s="99"/>
      <c r="Q44" s="104"/>
      <c r="R44" s="104"/>
      <c r="S44" s="104"/>
      <c r="T44" s="104"/>
      <c r="U44" s="136">
        <v>98</v>
      </c>
      <c r="V44" s="136">
        <v>480</v>
      </c>
      <c r="W44" s="136">
        <v>47</v>
      </c>
      <c r="X44" s="136">
        <v>76</v>
      </c>
      <c r="Y44" s="104">
        <v>76</v>
      </c>
      <c r="Z44" s="54" t="s">
        <v>176</v>
      </c>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row>
    <row r="45" s="29" customFormat="1" ht="38.1" customHeight="1" spans="1:253">
      <c r="A45" s="85">
        <v>24</v>
      </c>
      <c r="B45" s="62" t="s">
        <v>112</v>
      </c>
      <c r="C45" s="67" t="s">
        <v>245</v>
      </c>
      <c r="D45" s="67" t="s">
        <v>246</v>
      </c>
      <c r="E45" s="67" t="s">
        <v>247</v>
      </c>
      <c r="F45" s="68" t="s">
        <v>179</v>
      </c>
      <c r="G45" s="68" t="s">
        <v>180</v>
      </c>
      <c r="H45" s="69">
        <v>43739</v>
      </c>
      <c r="I45" s="69">
        <v>43800</v>
      </c>
      <c r="J45" s="55"/>
      <c r="K45" s="104"/>
      <c r="L45" s="107">
        <v>80</v>
      </c>
      <c r="M45" s="108"/>
      <c r="N45" s="108">
        <v>60</v>
      </c>
      <c r="O45" s="108"/>
      <c r="P45" s="108">
        <v>20</v>
      </c>
      <c r="Q45" s="107"/>
      <c r="R45" s="107"/>
      <c r="S45" s="107"/>
      <c r="T45" s="107"/>
      <c r="U45" s="107">
        <v>98</v>
      </c>
      <c r="V45" s="107">
        <v>480</v>
      </c>
      <c r="W45" s="107">
        <v>47</v>
      </c>
      <c r="X45" s="107">
        <v>76</v>
      </c>
      <c r="Y45" s="107">
        <v>76</v>
      </c>
      <c r="Z45" s="145" t="s">
        <v>176</v>
      </c>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row>
    <row r="46" s="29" customFormat="1" ht="35.1" customHeight="1" spans="1:253">
      <c r="A46" s="85"/>
      <c r="B46" s="64"/>
      <c r="C46" s="54"/>
      <c r="D46" s="54"/>
      <c r="E46" s="54"/>
      <c r="F46" s="84"/>
      <c r="G46" s="84"/>
      <c r="H46" s="81"/>
      <c r="I46" s="81"/>
      <c r="J46" s="57" t="s">
        <v>234</v>
      </c>
      <c r="K46" s="112">
        <v>20</v>
      </c>
      <c r="L46" s="104"/>
      <c r="M46" s="122"/>
      <c r="N46" s="122"/>
      <c r="O46" s="122"/>
      <c r="P46" s="122"/>
      <c r="Q46" s="104"/>
      <c r="R46" s="104"/>
      <c r="S46" s="104"/>
      <c r="T46" s="104"/>
      <c r="U46" s="104"/>
      <c r="V46" s="104"/>
      <c r="W46" s="104"/>
      <c r="X46" s="104"/>
      <c r="Y46" s="104"/>
      <c r="Z46" s="146"/>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c r="IR46" s="39"/>
      <c r="IS46" s="39"/>
    </row>
    <row r="47" s="30" customFormat="1" ht="38.1" customHeight="1" spans="1:254">
      <c r="A47" s="86" t="s">
        <v>248</v>
      </c>
      <c r="B47" s="87"/>
      <c r="C47" s="87"/>
      <c r="D47" s="88"/>
      <c r="E47" s="89"/>
      <c r="F47" s="89"/>
      <c r="G47" s="89"/>
      <c r="H47" s="89"/>
      <c r="I47" s="89"/>
      <c r="J47" s="85"/>
      <c r="K47" s="123">
        <v>1718.9</v>
      </c>
      <c r="L47" s="123">
        <v>1718.9</v>
      </c>
      <c r="M47" s="124">
        <f>M48</f>
        <v>280</v>
      </c>
      <c r="N47" s="124">
        <f>N48</f>
        <v>804.9</v>
      </c>
      <c r="O47" s="124">
        <f>O48</f>
        <v>34</v>
      </c>
      <c r="P47" s="124">
        <f>P48</f>
        <v>600</v>
      </c>
      <c r="Q47" s="123"/>
      <c r="R47" s="123"/>
      <c r="S47" s="123"/>
      <c r="T47" s="123"/>
      <c r="U47" s="123"/>
      <c r="V47" s="123">
        <v>5217</v>
      </c>
      <c r="W47" s="123"/>
      <c r="X47" s="123">
        <v>2574</v>
      </c>
      <c r="Y47" s="123">
        <v>2570</v>
      </c>
      <c r="Z47" s="89"/>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c r="FT47" s="147"/>
      <c r="FU47" s="147"/>
      <c r="FV47" s="147"/>
      <c r="FW47" s="147"/>
      <c r="FX47" s="147"/>
      <c r="FY47" s="147"/>
      <c r="FZ47" s="147"/>
      <c r="GA47" s="147"/>
      <c r="GB47" s="147"/>
      <c r="GC47" s="147"/>
      <c r="GD47" s="147"/>
      <c r="GE47" s="147"/>
      <c r="GF47" s="147"/>
      <c r="GG47" s="147"/>
      <c r="GH47" s="147"/>
      <c r="GI47" s="147"/>
      <c r="GJ47" s="147"/>
      <c r="GK47" s="147"/>
      <c r="GL47" s="147"/>
      <c r="GM47" s="147"/>
      <c r="GN47" s="147"/>
      <c r="GO47" s="147"/>
      <c r="GP47" s="147"/>
      <c r="GQ47" s="147"/>
      <c r="GR47" s="147"/>
      <c r="GS47" s="147"/>
      <c r="GT47" s="147"/>
      <c r="GU47" s="147"/>
      <c r="GV47" s="147"/>
      <c r="GW47" s="147"/>
      <c r="GX47" s="147"/>
      <c r="GY47" s="147"/>
      <c r="GZ47" s="147"/>
      <c r="HA47" s="147"/>
      <c r="HB47" s="147"/>
      <c r="HC47" s="147"/>
      <c r="HD47" s="147"/>
      <c r="HE47" s="147"/>
      <c r="HF47" s="147"/>
      <c r="HG47" s="147"/>
      <c r="HH47" s="147"/>
      <c r="HI47" s="147"/>
      <c r="HJ47" s="147"/>
      <c r="HK47" s="147"/>
      <c r="HL47" s="147"/>
      <c r="HM47" s="147"/>
      <c r="HN47" s="147"/>
      <c r="HO47" s="147"/>
      <c r="HP47" s="147"/>
      <c r="HQ47" s="147"/>
      <c r="HR47" s="147"/>
      <c r="HS47" s="147"/>
      <c r="HT47" s="147"/>
      <c r="HU47" s="147"/>
      <c r="HV47" s="147"/>
      <c r="HW47" s="147"/>
      <c r="HX47" s="147"/>
      <c r="HY47" s="147"/>
      <c r="HZ47" s="147"/>
      <c r="IA47" s="147"/>
      <c r="IB47" s="147"/>
      <c r="IC47" s="147"/>
      <c r="ID47" s="147"/>
      <c r="IE47" s="147"/>
      <c r="IF47" s="147"/>
      <c r="IG47" s="147"/>
      <c r="IH47" s="147"/>
      <c r="II47" s="147"/>
      <c r="IJ47" s="147"/>
      <c r="IK47" s="147"/>
      <c r="IL47" s="147"/>
      <c r="IM47" s="147"/>
      <c r="IN47" s="147"/>
      <c r="IO47" s="147"/>
      <c r="IP47" s="147"/>
      <c r="IQ47" s="147"/>
      <c r="IR47" s="147"/>
      <c r="IS47" s="147"/>
      <c r="IT47" s="29"/>
    </row>
    <row r="48" s="31" customFormat="1" ht="87.95" customHeight="1" spans="1:254">
      <c r="A48" s="63">
        <v>1</v>
      </c>
      <c r="B48" s="64" t="s">
        <v>112</v>
      </c>
      <c r="C48" s="64" t="s">
        <v>249</v>
      </c>
      <c r="D48" s="64" t="s">
        <v>250</v>
      </c>
      <c r="E48" s="90" t="s">
        <v>251</v>
      </c>
      <c r="F48" s="64" t="s">
        <v>252</v>
      </c>
      <c r="G48" s="64" t="s">
        <v>253</v>
      </c>
      <c r="H48" s="56" t="s">
        <v>254</v>
      </c>
      <c r="I48" s="56" t="s">
        <v>254</v>
      </c>
      <c r="J48" s="55" t="s">
        <v>255</v>
      </c>
      <c r="K48" s="125">
        <v>1718.9</v>
      </c>
      <c r="L48" s="117">
        <v>1718.9</v>
      </c>
      <c r="M48" s="99">
        <v>280</v>
      </c>
      <c r="N48" s="99">
        <v>804.9</v>
      </c>
      <c r="O48" s="99">
        <v>34</v>
      </c>
      <c r="P48" s="106">
        <v>600</v>
      </c>
      <c r="Q48" s="117"/>
      <c r="R48" s="117"/>
      <c r="S48" s="117"/>
      <c r="T48" s="139" t="s">
        <v>256</v>
      </c>
      <c r="U48" s="106"/>
      <c r="V48" s="140">
        <v>5182</v>
      </c>
      <c r="W48" s="106"/>
      <c r="X48" s="140">
        <v>2574</v>
      </c>
      <c r="Y48" s="106">
        <v>2574</v>
      </c>
      <c r="Z48" s="54" t="s">
        <v>176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c r="CK48" s="148"/>
      <c r="CL48" s="148"/>
      <c r="CM48" s="148"/>
      <c r="CN48" s="148"/>
      <c r="CO48" s="148"/>
      <c r="CP48" s="148"/>
      <c r="CQ48" s="148"/>
      <c r="CR48" s="148"/>
      <c r="CS48" s="148"/>
      <c r="CT48" s="148"/>
      <c r="CU48" s="148"/>
      <c r="CV48" s="148"/>
      <c r="CW48" s="148"/>
      <c r="CX48" s="148"/>
      <c r="CY48" s="148"/>
      <c r="CZ48" s="148"/>
      <c r="DA48" s="148"/>
      <c r="DB48" s="148"/>
      <c r="DC48" s="148"/>
      <c r="DD48" s="148"/>
      <c r="DE48" s="148"/>
      <c r="DF48" s="148"/>
      <c r="DG48" s="148"/>
      <c r="DH48" s="148"/>
      <c r="DI48" s="148"/>
      <c r="DJ48" s="148"/>
      <c r="DK48" s="148"/>
      <c r="DL48" s="148"/>
      <c r="DM48" s="148"/>
      <c r="DN48" s="148"/>
      <c r="DO48" s="148"/>
      <c r="DP48" s="148"/>
      <c r="DQ48" s="148"/>
      <c r="DR48" s="148"/>
      <c r="DS48" s="148"/>
      <c r="DT48" s="148"/>
      <c r="DU48" s="148"/>
      <c r="DV48" s="148"/>
      <c r="DW48" s="148"/>
      <c r="DX48" s="148"/>
      <c r="DY48" s="148"/>
      <c r="DZ48" s="148"/>
      <c r="EA48" s="148"/>
      <c r="EB48" s="148"/>
      <c r="EC48" s="148"/>
      <c r="ED48" s="148"/>
      <c r="EE48" s="148"/>
      <c r="EF48" s="148"/>
      <c r="EG48" s="148"/>
      <c r="EH48" s="148"/>
      <c r="EI48" s="148"/>
      <c r="EJ48" s="148"/>
      <c r="EK48" s="148"/>
      <c r="EL48" s="148"/>
      <c r="EM48" s="148"/>
      <c r="EN48" s="148"/>
      <c r="EO48" s="148"/>
      <c r="EP48" s="148"/>
      <c r="EQ48" s="148"/>
      <c r="ER48" s="148"/>
      <c r="ES48" s="148"/>
      <c r="ET48" s="148"/>
      <c r="EU48" s="148"/>
      <c r="EV48" s="148"/>
      <c r="EW48" s="148"/>
      <c r="EX48" s="148"/>
      <c r="EY48" s="148"/>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48"/>
      <c r="GU48" s="148"/>
      <c r="GV48" s="148"/>
      <c r="GW48" s="148"/>
      <c r="GX48" s="148"/>
      <c r="GY48" s="148"/>
      <c r="GZ48" s="148"/>
      <c r="HA48" s="148"/>
      <c r="HB48" s="148"/>
      <c r="HC48" s="148"/>
      <c r="HD48" s="148"/>
      <c r="HE48" s="148"/>
      <c r="HF48" s="148"/>
      <c r="HG48" s="148"/>
      <c r="HH48" s="148"/>
      <c r="HI48" s="148"/>
      <c r="HJ48" s="148"/>
      <c r="HK48" s="148"/>
      <c r="HL48" s="148"/>
      <c r="HM48" s="148"/>
      <c r="HN48" s="148"/>
      <c r="HO48" s="148"/>
      <c r="HP48" s="148"/>
      <c r="HQ48" s="148"/>
      <c r="HR48" s="148"/>
      <c r="HS48" s="148"/>
      <c r="HT48" s="148"/>
      <c r="HU48" s="148"/>
      <c r="HV48" s="148"/>
      <c r="HW48" s="148"/>
      <c r="HX48" s="148"/>
      <c r="HY48" s="148"/>
      <c r="HZ48" s="148"/>
      <c r="IA48" s="148"/>
      <c r="IB48" s="148"/>
      <c r="IC48" s="148"/>
      <c r="ID48" s="148"/>
      <c r="IE48" s="148"/>
      <c r="IF48" s="148"/>
      <c r="IG48" s="148"/>
      <c r="IH48" s="148"/>
      <c r="II48" s="148"/>
      <c r="IJ48" s="148"/>
      <c r="IK48" s="148"/>
      <c r="IL48" s="148"/>
      <c r="IM48" s="148"/>
      <c r="IN48" s="148"/>
      <c r="IO48" s="148"/>
      <c r="IP48" s="148"/>
      <c r="IQ48" s="148"/>
      <c r="IR48" s="148"/>
      <c r="IS48" s="148"/>
      <c r="IT48" s="29"/>
    </row>
    <row r="49" s="31" customFormat="1" ht="38.1" customHeight="1" spans="1:254">
      <c r="A49" s="91" t="s">
        <v>257</v>
      </c>
      <c r="B49" s="92"/>
      <c r="C49" s="92"/>
      <c r="D49" s="93"/>
      <c r="E49" s="64"/>
      <c r="F49" s="64"/>
      <c r="G49" s="64"/>
      <c r="H49" s="56"/>
      <c r="I49" s="56"/>
      <c r="J49" s="55"/>
      <c r="K49" s="126">
        <v>2219.7</v>
      </c>
      <c r="L49" s="126">
        <f t="shared" ref="L49:P49" si="4">L50+L51+L52</f>
        <v>2219.7</v>
      </c>
      <c r="M49" s="126">
        <f t="shared" si="4"/>
        <v>1689</v>
      </c>
      <c r="N49" s="126">
        <f t="shared" si="4"/>
        <v>200</v>
      </c>
      <c r="O49" s="126">
        <f t="shared" si="4"/>
        <v>0</v>
      </c>
      <c r="P49" s="126">
        <f t="shared" si="4"/>
        <v>330.7</v>
      </c>
      <c r="Q49" s="126">
        <f>Q51+Q50</f>
        <v>0</v>
      </c>
      <c r="R49" s="126">
        <f>R51+R50</f>
        <v>0</v>
      </c>
      <c r="S49" s="126">
        <f>S51+S50</f>
        <v>0</v>
      </c>
      <c r="T49" s="139"/>
      <c r="U49" s="128">
        <v>3558</v>
      </c>
      <c r="V49" s="141">
        <v>14895</v>
      </c>
      <c r="W49" s="128">
        <v>641</v>
      </c>
      <c r="X49" s="141">
        <v>2519</v>
      </c>
      <c r="Y49" s="128">
        <v>2519</v>
      </c>
      <c r="Z49" s="46"/>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48"/>
      <c r="CX49" s="148"/>
      <c r="CY49" s="148"/>
      <c r="CZ49" s="148"/>
      <c r="DA49" s="148"/>
      <c r="DB49" s="148"/>
      <c r="DC49" s="148"/>
      <c r="DD49" s="148"/>
      <c r="DE49" s="148"/>
      <c r="DF49" s="148"/>
      <c r="DG49" s="148"/>
      <c r="DH49" s="148"/>
      <c r="DI49" s="148"/>
      <c r="DJ49" s="148"/>
      <c r="DK49" s="148"/>
      <c r="DL49" s="148"/>
      <c r="DM49" s="148"/>
      <c r="DN49" s="148"/>
      <c r="DO49" s="148"/>
      <c r="DP49" s="148"/>
      <c r="DQ49" s="148"/>
      <c r="DR49" s="148"/>
      <c r="DS49" s="148"/>
      <c r="DT49" s="148"/>
      <c r="DU49" s="148"/>
      <c r="DV49" s="148"/>
      <c r="DW49" s="148"/>
      <c r="DX49" s="148"/>
      <c r="DY49" s="148"/>
      <c r="DZ49" s="148"/>
      <c r="EA49" s="148"/>
      <c r="EB49" s="148"/>
      <c r="EC49" s="148"/>
      <c r="ED49" s="148"/>
      <c r="EE49" s="148"/>
      <c r="EF49" s="148"/>
      <c r="EG49" s="148"/>
      <c r="EH49" s="148"/>
      <c r="EI49" s="148"/>
      <c r="EJ49" s="148"/>
      <c r="EK49" s="148"/>
      <c r="EL49" s="148"/>
      <c r="EM49" s="148"/>
      <c r="EN49" s="148"/>
      <c r="EO49" s="148"/>
      <c r="EP49" s="148"/>
      <c r="EQ49" s="148"/>
      <c r="ER49" s="148"/>
      <c r="ES49" s="148"/>
      <c r="ET49" s="148"/>
      <c r="EU49" s="148"/>
      <c r="EV49" s="148"/>
      <c r="EW49" s="148"/>
      <c r="EX49" s="148"/>
      <c r="EY49" s="148"/>
      <c r="EZ49" s="148"/>
      <c r="FA49" s="148"/>
      <c r="FB49" s="148"/>
      <c r="FC49" s="148"/>
      <c r="FD49" s="148"/>
      <c r="FE49" s="148"/>
      <c r="FF49" s="148"/>
      <c r="FG49" s="148"/>
      <c r="FH49" s="148"/>
      <c r="FI49" s="148"/>
      <c r="FJ49" s="148"/>
      <c r="FK49" s="148"/>
      <c r="FL49" s="148"/>
      <c r="FM49" s="148"/>
      <c r="FN49" s="148"/>
      <c r="FO49" s="148"/>
      <c r="FP49" s="148"/>
      <c r="FQ49" s="148"/>
      <c r="FR49" s="148"/>
      <c r="FS49" s="148"/>
      <c r="FT49" s="148"/>
      <c r="FU49" s="148"/>
      <c r="FV49" s="148"/>
      <c r="FW49" s="148"/>
      <c r="FX49" s="148"/>
      <c r="FY49" s="148"/>
      <c r="FZ49" s="148"/>
      <c r="GA49" s="148"/>
      <c r="GB49" s="148"/>
      <c r="GC49" s="148"/>
      <c r="GD49" s="148"/>
      <c r="GE49" s="148"/>
      <c r="GF49" s="148"/>
      <c r="GG49" s="148"/>
      <c r="GH49" s="148"/>
      <c r="GI49" s="148"/>
      <c r="GJ49" s="148"/>
      <c r="GK49" s="148"/>
      <c r="GL49" s="148"/>
      <c r="GM49" s="148"/>
      <c r="GN49" s="148"/>
      <c r="GO49" s="148"/>
      <c r="GP49" s="148"/>
      <c r="GQ49" s="148"/>
      <c r="GR49" s="148"/>
      <c r="GS49" s="148"/>
      <c r="GT49" s="148"/>
      <c r="GU49" s="148"/>
      <c r="GV49" s="148"/>
      <c r="GW49" s="148"/>
      <c r="GX49" s="148"/>
      <c r="GY49" s="148"/>
      <c r="GZ49" s="148"/>
      <c r="HA49" s="148"/>
      <c r="HB49" s="148"/>
      <c r="HC49" s="148"/>
      <c r="HD49" s="148"/>
      <c r="HE49" s="148"/>
      <c r="HF49" s="148"/>
      <c r="HG49" s="148"/>
      <c r="HH49" s="148"/>
      <c r="HI49" s="148"/>
      <c r="HJ49" s="148"/>
      <c r="HK49" s="148"/>
      <c r="HL49" s="148"/>
      <c r="HM49" s="148"/>
      <c r="HN49" s="148"/>
      <c r="HO49" s="148"/>
      <c r="HP49" s="148"/>
      <c r="HQ49" s="148"/>
      <c r="HR49" s="148"/>
      <c r="HS49" s="148"/>
      <c r="HT49" s="148"/>
      <c r="HU49" s="148"/>
      <c r="HV49" s="148"/>
      <c r="HW49" s="148"/>
      <c r="HX49" s="148"/>
      <c r="HY49" s="148"/>
      <c r="HZ49" s="148"/>
      <c r="IA49" s="148"/>
      <c r="IB49" s="148"/>
      <c r="IC49" s="148"/>
      <c r="ID49" s="148"/>
      <c r="IE49" s="148"/>
      <c r="IF49" s="148"/>
      <c r="IG49" s="148"/>
      <c r="IH49" s="148"/>
      <c r="II49" s="148"/>
      <c r="IJ49" s="148"/>
      <c r="IK49" s="148"/>
      <c r="IL49" s="148"/>
      <c r="IM49" s="148"/>
      <c r="IN49" s="148"/>
      <c r="IO49" s="148"/>
      <c r="IP49" s="148"/>
      <c r="IQ49" s="148"/>
      <c r="IR49" s="148"/>
      <c r="IS49" s="148"/>
      <c r="IT49" s="29"/>
    </row>
    <row r="50" s="32" customFormat="1" ht="44.1" customHeight="1" spans="1:254">
      <c r="A50" s="46">
        <v>1</v>
      </c>
      <c r="B50" s="57" t="s">
        <v>112</v>
      </c>
      <c r="C50" s="57" t="s">
        <v>258</v>
      </c>
      <c r="D50" s="57" t="s">
        <v>259</v>
      </c>
      <c r="E50" s="57" t="s">
        <v>260</v>
      </c>
      <c r="F50" s="57" t="s">
        <v>261</v>
      </c>
      <c r="G50" s="57" t="s">
        <v>262</v>
      </c>
      <c r="H50" s="57" t="s">
        <v>254</v>
      </c>
      <c r="I50" s="56" t="s">
        <v>254</v>
      </c>
      <c r="J50" s="57" t="s">
        <v>263</v>
      </c>
      <c r="K50" s="99">
        <v>1889</v>
      </c>
      <c r="L50" s="99">
        <v>1889</v>
      </c>
      <c r="M50" s="99">
        <v>1689</v>
      </c>
      <c r="N50" s="99">
        <v>200</v>
      </c>
      <c r="O50" s="106"/>
      <c r="P50" s="106"/>
      <c r="Q50" s="106"/>
      <c r="R50" s="106"/>
      <c r="S50" s="106"/>
      <c r="T50" s="106"/>
      <c r="U50" s="106">
        <v>3463</v>
      </c>
      <c r="V50" s="140">
        <v>14520</v>
      </c>
      <c r="W50" s="106">
        <v>636</v>
      </c>
      <c r="X50" s="140">
        <v>2503</v>
      </c>
      <c r="Y50" s="106">
        <v>2503</v>
      </c>
      <c r="Z50" s="54" t="s">
        <v>176</v>
      </c>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c r="CJ50" s="148"/>
      <c r="CK50" s="148"/>
      <c r="CL50" s="148"/>
      <c r="CM50" s="148"/>
      <c r="CN50" s="148"/>
      <c r="CO50" s="148"/>
      <c r="CP50" s="148"/>
      <c r="CQ50" s="148"/>
      <c r="CR50" s="148"/>
      <c r="CS50" s="148"/>
      <c r="CT50" s="148"/>
      <c r="CU50" s="148"/>
      <c r="CV50" s="148"/>
      <c r="CW50" s="148"/>
      <c r="CX50" s="148"/>
      <c r="CY50" s="148"/>
      <c r="CZ50" s="148"/>
      <c r="DA50" s="148"/>
      <c r="DB50" s="148"/>
      <c r="DC50" s="148"/>
      <c r="DD50" s="148"/>
      <c r="DE50" s="148"/>
      <c r="DF50" s="148"/>
      <c r="DG50" s="148"/>
      <c r="DH50" s="148"/>
      <c r="DI50" s="148"/>
      <c r="DJ50" s="148"/>
      <c r="DK50" s="148"/>
      <c r="DL50" s="148"/>
      <c r="DM50" s="148"/>
      <c r="DN50" s="148"/>
      <c r="DO50" s="148"/>
      <c r="DP50" s="148"/>
      <c r="DQ50" s="148"/>
      <c r="DR50" s="148"/>
      <c r="DS50" s="148"/>
      <c r="DT50" s="148"/>
      <c r="DU50" s="148"/>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8"/>
      <c r="GD50" s="148"/>
      <c r="GE50" s="148"/>
      <c r="GF50" s="148"/>
      <c r="GG50" s="148"/>
      <c r="GH50" s="148"/>
      <c r="GI50" s="148"/>
      <c r="GJ50" s="148"/>
      <c r="GK50" s="148"/>
      <c r="GL50" s="148"/>
      <c r="GM50" s="148"/>
      <c r="GN50" s="148"/>
      <c r="GO50" s="148"/>
      <c r="GP50" s="148"/>
      <c r="GQ50" s="148"/>
      <c r="GR50" s="148"/>
      <c r="GS50" s="148"/>
      <c r="GT50" s="148"/>
      <c r="GU50" s="148"/>
      <c r="GV50" s="148"/>
      <c r="GW50" s="148"/>
      <c r="GX50" s="148"/>
      <c r="GY50" s="148"/>
      <c r="GZ50" s="148"/>
      <c r="HA50" s="148"/>
      <c r="HB50" s="148"/>
      <c r="HC50" s="148"/>
      <c r="HD50" s="148"/>
      <c r="HE50" s="148"/>
      <c r="HF50" s="148"/>
      <c r="HG50" s="148"/>
      <c r="HH50" s="148"/>
      <c r="HI50" s="148"/>
      <c r="HJ50" s="148"/>
      <c r="HK50" s="148"/>
      <c r="HL50" s="148"/>
      <c r="HM50" s="148"/>
      <c r="HN50" s="148"/>
      <c r="HO50" s="148"/>
      <c r="HP50" s="148"/>
      <c r="HQ50" s="148"/>
      <c r="HR50" s="148"/>
      <c r="HS50" s="148"/>
      <c r="HT50" s="148"/>
      <c r="HU50" s="148"/>
      <c r="HV50" s="148"/>
      <c r="HW50" s="148"/>
      <c r="HX50" s="148"/>
      <c r="HY50" s="148"/>
      <c r="HZ50" s="148"/>
      <c r="IA50" s="148"/>
      <c r="IB50" s="148"/>
      <c r="IC50" s="148"/>
      <c r="ID50" s="148"/>
      <c r="IE50" s="148"/>
      <c r="IF50" s="148"/>
      <c r="IG50" s="148"/>
      <c r="IH50" s="148"/>
      <c r="II50" s="148"/>
      <c r="IJ50" s="148"/>
      <c r="IK50" s="148"/>
      <c r="IL50" s="148"/>
      <c r="IM50" s="148"/>
      <c r="IN50" s="148"/>
      <c r="IO50" s="148"/>
      <c r="IP50" s="148"/>
      <c r="IQ50" s="148"/>
      <c r="IR50" s="148"/>
      <c r="IS50" s="148"/>
      <c r="IT50" s="29"/>
    </row>
    <row r="51" s="32" customFormat="1" ht="38.1" customHeight="1" spans="1:254">
      <c r="A51" s="61">
        <v>2</v>
      </c>
      <c r="B51" s="62" t="s">
        <v>112</v>
      </c>
      <c r="C51" s="62" t="s">
        <v>264</v>
      </c>
      <c r="D51" s="62" t="s">
        <v>265</v>
      </c>
      <c r="E51" s="62" t="s">
        <v>266</v>
      </c>
      <c r="F51" s="62" t="s">
        <v>170</v>
      </c>
      <c r="G51" s="62" t="s">
        <v>171</v>
      </c>
      <c r="H51" s="82">
        <v>43739</v>
      </c>
      <c r="I51" s="52">
        <v>43800</v>
      </c>
      <c r="J51" s="57" t="s">
        <v>267</v>
      </c>
      <c r="K51" s="99">
        <v>200</v>
      </c>
      <c r="L51" s="99">
        <v>330.7</v>
      </c>
      <c r="M51" s="99"/>
      <c r="N51" s="99"/>
      <c r="O51" s="114"/>
      <c r="P51" s="99">
        <v>330.7</v>
      </c>
      <c r="Q51" s="114"/>
      <c r="R51" s="114"/>
      <c r="S51" s="114"/>
      <c r="T51" s="114"/>
      <c r="U51" s="114">
        <v>50</v>
      </c>
      <c r="V51" s="114">
        <v>252</v>
      </c>
      <c r="W51" s="114">
        <v>5</v>
      </c>
      <c r="X51" s="114">
        <v>16</v>
      </c>
      <c r="Y51" s="114">
        <v>16</v>
      </c>
      <c r="Z51" s="62" t="s">
        <v>176</v>
      </c>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c r="CK51" s="148"/>
      <c r="CL51" s="148"/>
      <c r="CM51" s="148"/>
      <c r="CN51" s="148"/>
      <c r="CO51" s="148"/>
      <c r="CP51" s="148"/>
      <c r="CQ51" s="148"/>
      <c r="CR51" s="148"/>
      <c r="CS51" s="148"/>
      <c r="CT51" s="148"/>
      <c r="CU51" s="148"/>
      <c r="CV51" s="148"/>
      <c r="CW51" s="148"/>
      <c r="CX51" s="148"/>
      <c r="CY51" s="148"/>
      <c r="CZ51" s="148"/>
      <c r="DA51" s="148"/>
      <c r="DB51" s="148"/>
      <c r="DC51" s="148"/>
      <c r="DD51" s="148"/>
      <c r="DE51" s="148"/>
      <c r="DF51" s="148"/>
      <c r="DG51" s="148"/>
      <c r="DH51" s="148"/>
      <c r="DI51" s="148"/>
      <c r="DJ51" s="148"/>
      <c r="DK51" s="148"/>
      <c r="DL51" s="148"/>
      <c r="DM51" s="148"/>
      <c r="DN51" s="148"/>
      <c r="DO51" s="148"/>
      <c r="DP51" s="148"/>
      <c r="DQ51" s="148"/>
      <c r="DR51" s="148"/>
      <c r="DS51" s="148"/>
      <c r="DT51" s="148"/>
      <c r="DU51" s="148"/>
      <c r="DV51" s="148"/>
      <c r="DW51" s="148"/>
      <c r="DX51" s="148"/>
      <c r="DY51" s="148"/>
      <c r="DZ51" s="148"/>
      <c r="EA51" s="148"/>
      <c r="EB51" s="148"/>
      <c r="EC51" s="148"/>
      <c r="ED51" s="148"/>
      <c r="EE51" s="148"/>
      <c r="EF51" s="148"/>
      <c r="EG51" s="148"/>
      <c r="EH51" s="148"/>
      <c r="EI51" s="148"/>
      <c r="EJ51" s="148"/>
      <c r="EK51" s="148"/>
      <c r="EL51" s="148"/>
      <c r="EM51" s="148"/>
      <c r="EN51" s="148"/>
      <c r="EO51" s="148"/>
      <c r="EP51" s="148"/>
      <c r="EQ51" s="148"/>
      <c r="ER51" s="148"/>
      <c r="ES51" s="148"/>
      <c r="ET51" s="148"/>
      <c r="EU51" s="148"/>
      <c r="EV51" s="148"/>
      <c r="EW51" s="148"/>
      <c r="EX51" s="148"/>
      <c r="EY51" s="148"/>
      <c r="EZ51" s="148"/>
      <c r="FA51" s="148"/>
      <c r="FB51" s="148"/>
      <c r="FC51" s="148"/>
      <c r="FD51" s="148"/>
      <c r="FE51" s="148"/>
      <c r="FF51" s="148"/>
      <c r="FG51" s="148"/>
      <c r="FH51" s="148"/>
      <c r="FI51" s="148"/>
      <c r="FJ51" s="148"/>
      <c r="FK51" s="148"/>
      <c r="FL51" s="148"/>
      <c r="FM51" s="148"/>
      <c r="FN51" s="148"/>
      <c r="FO51" s="148"/>
      <c r="FP51" s="148"/>
      <c r="FQ51" s="148"/>
      <c r="FR51" s="148"/>
      <c r="FS51" s="148"/>
      <c r="FT51" s="148"/>
      <c r="FU51" s="148"/>
      <c r="FV51" s="148"/>
      <c r="FW51" s="148"/>
      <c r="FX51" s="148"/>
      <c r="FY51" s="148"/>
      <c r="FZ51" s="148"/>
      <c r="GA51" s="148"/>
      <c r="GB51" s="148"/>
      <c r="GC51" s="148"/>
      <c r="GD51" s="148"/>
      <c r="GE51" s="148"/>
      <c r="GF51" s="148"/>
      <c r="GG51" s="148"/>
      <c r="GH51" s="148"/>
      <c r="GI51" s="148"/>
      <c r="GJ51" s="148"/>
      <c r="GK51" s="148"/>
      <c r="GL51" s="148"/>
      <c r="GM51" s="148"/>
      <c r="GN51" s="148"/>
      <c r="GO51" s="148"/>
      <c r="GP51" s="148"/>
      <c r="GQ51" s="148"/>
      <c r="GR51" s="148"/>
      <c r="GS51" s="148"/>
      <c r="GT51" s="148"/>
      <c r="GU51" s="148"/>
      <c r="GV51" s="148"/>
      <c r="GW51" s="148"/>
      <c r="GX51" s="148"/>
      <c r="GY51" s="148"/>
      <c r="GZ51" s="148"/>
      <c r="HA51" s="148"/>
      <c r="HB51" s="148"/>
      <c r="HC51" s="148"/>
      <c r="HD51" s="148"/>
      <c r="HE51" s="148"/>
      <c r="HF51" s="148"/>
      <c r="HG51" s="148"/>
      <c r="HH51" s="148"/>
      <c r="HI51" s="148"/>
      <c r="HJ51" s="148"/>
      <c r="HK51" s="148"/>
      <c r="HL51" s="148"/>
      <c r="HM51" s="148"/>
      <c r="HN51" s="148"/>
      <c r="HO51" s="148"/>
      <c r="HP51" s="148"/>
      <c r="HQ51" s="148"/>
      <c r="HR51" s="148"/>
      <c r="HS51" s="148"/>
      <c r="HT51" s="148"/>
      <c r="HU51" s="148"/>
      <c r="HV51" s="148"/>
      <c r="HW51" s="148"/>
      <c r="HX51" s="148"/>
      <c r="HY51" s="148"/>
      <c r="HZ51" s="148"/>
      <c r="IA51" s="148"/>
      <c r="IB51" s="148"/>
      <c r="IC51" s="148"/>
      <c r="ID51" s="148"/>
      <c r="IE51" s="148"/>
      <c r="IF51" s="148"/>
      <c r="IG51" s="148"/>
      <c r="IH51" s="148"/>
      <c r="II51" s="148"/>
      <c r="IJ51" s="148"/>
      <c r="IK51" s="148"/>
      <c r="IL51" s="148"/>
      <c r="IM51" s="148"/>
      <c r="IN51" s="148"/>
      <c r="IO51" s="148"/>
      <c r="IP51" s="148"/>
      <c r="IQ51" s="148"/>
      <c r="IR51" s="148"/>
      <c r="IS51" s="148"/>
      <c r="IT51" s="29"/>
    </row>
    <row r="52" s="31" customFormat="1" ht="38.1" customHeight="1" spans="1:254">
      <c r="A52" s="65"/>
      <c r="B52" s="66"/>
      <c r="C52" s="66"/>
      <c r="D52" s="66"/>
      <c r="E52" s="66"/>
      <c r="F52" s="66"/>
      <c r="G52" s="66"/>
      <c r="H52" s="81"/>
      <c r="I52" s="127"/>
      <c r="J52" s="62" t="s">
        <v>268</v>
      </c>
      <c r="K52" s="99">
        <v>130.7</v>
      </c>
      <c r="L52" s="99"/>
      <c r="M52" s="99"/>
      <c r="N52" s="99"/>
      <c r="O52" s="113"/>
      <c r="P52" s="99"/>
      <c r="Q52" s="113"/>
      <c r="R52" s="113"/>
      <c r="S52" s="113"/>
      <c r="T52" s="113"/>
      <c r="U52" s="113"/>
      <c r="V52" s="113"/>
      <c r="W52" s="113"/>
      <c r="X52" s="113"/>
      <c r="Y52" s="113"/>
      <c r="Z52" s="66"/>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48"/>
      <c r="BV52" s="148"/>
      <c r="BW52" s="148"/>
      <c r="BX52" s="148"/>
      <c r="BY52" s="148"/>
      <c r="BZ52" s="148"/>
      <c r="CA52" s="148"/>
      <c r="CB52" s="148"/>
      <c r="CC52" s="148"/>
      <c r="CD52" s="148"/>
      <c r="CE52" s="148"/>
      <c r="CF52" s="148"/>
      <c r="CG52" s="148"/>
      <c r="CH52" s="148"/>
      <c r="CI52" s="148"/>
      <c r="CJ52" s="148"/>
      <c r="CK52" s="148"/>
      <c r="CL52" s="148"/>
      <c r="CM52" s="148"/>
      <c r="CN52" s="148"/>
      <c r="CO52" s="148"/>
      <c r="CP52" s="148"/>
      <c r="CQ52" s="148"/>
      <c r="CR52" s="148"/>
      <c r="CS52" s="148"/>
      <c r="CT52" s="148"/>
      <c r="CU52" s="148"/>
      <c r="CV52" s="148"/>
      <c r="CW52" s="148"/>
      <c r="CX52" s="148"/>
      <c r="CY52" s="148"/>
      <c r="CZ52" s="148"/>
      <c r="DA52" s="148"/>
      <c r="DB52" s="148"/>
      <c r="DC52" s="148"/>
      <c r="DD52" s="148"/>
      <c r="DE52" s="148"/>
      <c r="DF52" s="148"/>
      <c r="DG52" s="148"/>
      <c r="DH52" s="148"/>
      <c r="DI52" s="148"/>
      <c r="DJ52" s="148"/>
      <c r="DK52" s="148"/>
      <c r="DL52" s="148"/>
      <c r="DM52" s="148"/>
      <c r="DN52" s="148"/>
      <c r="DO52" s="148"/>
      <c r="DP52" s="148"/>
      <c r="DQ52" s="148"/>
      <c r="DR52" s="148"/>
      <c r="DS52" s="148"/>
      <c r="DT52" s="148"/>
      <c r="DU52" s="148"/>
      <c r="DV52" s="148"/>
      <c r="DW52" s="148"/>
      <c r="DX52" s="148"/>
      <c r="DY52" s="148"/>
      <c r="DZ52" s="148"/>
      <c r="EA52" s="148"/>
      <c r="EB52" s="148"/>
      <c r="EC52" s="148"/>
      <c r="ED52" s="148"/>
      <c r="EE52" s="148"/>
      <c r="EF52" s="148"/>
      <c r="EG52" s="148"/>
      <c r="EH52" s="148"/>
      <c r="EI52" s="148"/>
      <c r="EJ52" s="148"/>
      <c r="EK52" s="148"/>
      <c r="EL52" s="148"/>
      <c r="EM52" s="148"/>
      <c r="EN52" s="148"/>
      <c r="EO52" s="148"/>
      <c r="EP52" s="148"/>
      <c r="EQ52" s="148"/>
      <c r="ER52" s="148"/>
      <c r="ES52" s="148"/>
      <c r="ET52" s="148"/>
      <c r="EU52" s="148"/>
      <c r="EV52" s="148"/>
      <c r="EW52" s="148"/>
      <c r="EX52" s="148"/>
      <c r="EY52" s="148"/>
      <c r="EZ52" s="148"/>
      <c r="FA52" s="148"/>
      <c r="FB52" s="148"/>
      <c r="FC52" s="148"/>
      <c r="FD52" s="148"/>
      <c r="FE52" s="148"/>
      <c r="FF52" s="148"/>
      <c r="FG52" s="148"/>
      <c r="FH52" s="148"/>
      <c r="FI52" s="148"/>
      <c r="FJ52" s="148"/>
      <c r="FK52" s="148"/>
      <c r="FL52" s="148"/>
      <c r="FM52" s="148"/>
      <c r="FN52" s="148"/>
      <c r="FO52" s="148"/>
      <c r="FP52" s="148"/>
      <c r="FQ52" s="148"/>
      <c r="FR52" s="148"/>
      <c r="FS52" s="148"/>
      <c r="FT52" s="148"/>
      <c r="FU52" s="148"/>
      <c r="FV52" s="148"/>
      <c r="FW52" s="148"/>
      <c r="FX52" s="148"/>
      <c r="FY52" s="148"/>
      <c r="FZ52" s="148"/>
      <c r="GA52" s="148"/>
      <c r="GB52" s="148"/>
      <c r="GC52" s="148"/>
      <c r="GD52" s="148"/>
      <c r="GE52" s="148"/>
      <c r="GF52" s="148"/>
      <c r="GG52" s="148"/>
      <c r="GH52" s="148"/>
      <c r="GI52" s="148"/>
      <c r="GJ52" s="148"/>
      <c r="GK52" s="148"/>
      <c r="GL52" s="148"/>
      <c r="GM52" s="148"/>
      <c r="GN52" s="148"/>
      <c r="GO52" s="148"/>
      <c r="GP52" s="148"/>
      <c r="GQ52" s="148"/>
      <c r="GR52" s="148"/>
      <c r="GS52" s="148"/>
      <c r="GT52" s="148"/>
      <c r="GU52" s="148"/>
      <c r="GV52" s="148"/>
      <c r="GW52" s="148"/>
      <c r="GX52" s="148"/>
      <c r="GY52" s="148"/>
      <c r="GZ52" s="148"/>
      <c r="HA52" s="148"/>
      <c r="HB52" s="148"/>
      <c r="HC52" s="148"/>
      <c r="HD52" s="148"/>
      <c r="HE52" s="148"/>
      <c r="HF52" s="148"/>
      <c r="HG52" s="148"/>
      <c r="HH52" s="148"/>
      <c r="HI52" s="148"/>
      <c r="HJ52" s="148"/>
      <c r="HK52" s="148"/>
      <c r="HL52" s="148"/>
      <c r="HM52" s="148"/>
      <c r="HN52" s="148"/>
      <c r="HO52" s="148"/>
      <c r="HP52" s="148"/>
      <c r="HQ52" s="148"/>
      <c r="HR52" s="148"/>
      <c r="HS52" s="148"/>
      <c r="HT52" s="148"/>
      <c r="HU52" s="148"/>
      <c r="HV52" s="148"/>
      <c r="HW52" s="148"/>
      <c r="HX52" s="148"/>
      <c r="HY52" s="148"/>
      <c r="HZ52" s="148"/>
      <c r="IA52" s="148"/>
      <c r="IB52" s="148"/>
      <c r="IC52" s="148"/>
      <c r="ID52" s="148"/>
      <c r="IE52" s="148"/>
      <c r="IF52" s="148"/>
      <c r="IG52" s="148"/>
      <c r="IH52" s="148"/>
      <c r="II52" s="148"/>
      <c r="IJ52" s="148"/>
      <c r="IK52" s="148"/>
      <c r="IL52" s="148"/>
      <c r="IM52" s="148"/>
      <c r="IN52" s="148"/>
      <c r="IO52" s="148"/>
      <c r="IP52" s="148"/>
      <c r="IQ52" s="148"/>
      <c r="IR52" s="148"/>
      <c r="IS52" s="148"/>
      <c r="IT52" s="29"/>
    </row>
    <row r="53" s="30" customFormat="1" ht="38.1" customHeight="1" spans="1:254">
      <c r="A53" s="46" t="s">
        <v>269</v>
      </c>
      <c r="B53" s="46"/>
      <c r="C53" s="46"/>
      <c r="D53" s="46"/>
      <c r="E53" s="46"/>
      <c r="F53" s="46"/>
      <c r="G53" s="46"/>
      <c r="H53" s="46"/>
      <c r="I53" s="46"/>
      <c r="J53" s="46"/>
      <c r="K53" s="128">
        <f>K54</f>
        <v>157.41</v>
      </c>
      <c r="L53" s="128">
        <f t="shared" ref="L53:P53" si="5">L54+L55</f>
        <v>157.41</v>
      </c>
      <c r="M53" s="128">
        <f t="shared" si="5"/>
        <v>0</v>
      </c>
      <c r="N53" s="128">
        <f t="shared" si="5"/>
        <v>0</v>
      </c>
      <c r="O53" s="128">
        <f t="shared" si="5"/>
        <v>0</v>
      </c>
      <c r="P53" s="128">
        <f t="shared" si="5"/>
        <v>157.41</v>
      </c>
      <c r="Q53" s="128"/>
      <c r="R53" s="128"/>
      <c r="S53" s="128"/>
      <c r="T53" s="128"/>
      <c r="U53" s="128">
        <v>31</v>
      </c>
      <c r="V53" s="128">
        <v>142</v>
      </c>
      <c r="W53" s="128">
        <v>8</v>
      </c>
      <c r="X53" s="128">
        <v>22</v>
      </c>
      <c r="Y53" s="128">
        <v>22</v>
      </c>
      <c r="Z53" s="46"/>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7"/>
      <c r="HD53" s="147"/>
      <c r="HE53" s="147"/>
      <c r="HF53" s="147"/>
      <c r="HG53" s="147"/>
      <c r="HH53" s="147"/>
      <c r="HI53" s="147"/>
      <c r="HJ53" s="147"/>
      <c r="HK53" s="147"/>
      <c r="HL53" s="147"/>
      <c r="HM53" s="147"/>
      <c r="HN53" s="147"/>
      <c r="HO53" s="147"/>
      <c r="HP53" s="147"/>
      <c r="HQ53" s="147"/>
      <c r="HR53" s="147"/>
      <c r="HS53" s="147"/>
      <c r="HT53" s="147"/>
      <c r="HU53" s="147"/>
      <c r="HV53" s="147"/>
      <c r="HW53" s="147"/>
      <c r="HX53" s="147"/>
      <c r="HY53" s="147"/>
      <c r="HZ53" s="147"/>
      <c r="IA53" s="147"/>
      <c r="IB53" s="147"/>
      <c r="IC53" s="147"/>
      <c r="ID53" s="147"/>
      <c r="IE53" s="147"/>
      <c r="IF53" s="147"/>
      <c r="IG53" s="147"/>
      <c r="IH53" s="147"/>
      <c r="II53" s="147"/>
      <c r="IJ53" s="147"/>
      <c r="IK53" s="147"/>
      <c r="IL53" s="147"/>
      <c r="IM53" s="147"/>
      <c r="IN53" s="147"/>
      <c r="IO53" s="147"/>
      <c r="IP53" s="147"/>
      <c r="IQ53" s="147"/>
      <c r="IR53" s="147"/>
      <c r="IS53" s="147"/>
      <c r="IT53" s="33"/>
    </row>
    <row r="54" s="32" customFormat="1" ht="38.1" customHeight="1" spans="1:254">
      <c r="A54" s="61">
        <v>2</v>
      </c>
      <c r="B54" s="62" t="s">
        <v>112</v>
      </c>
      <c r="C54" s="62" t="s">
        <v>270</v>
      </c>
      <c r="D54" s="83" t="s">
        <v>271</v>
      </c>
      <c r="E54" s="94" t="s">
        <v>272</v>
      </c>
      <c r="F54" s="62" t="s">
        <v>158</v>
      </c>
      <c r="G54" s="62" t="s">
        <v>159</v>
      </c>
      <c r="H54" s="76">
        <v>43739</v>
      </c>
      <c r="I54" s="76">
        <v>43800</v>
      </c>
      <c r="J54" s="57" t="s">
        <v>273</v>
      </c>
      <c r="K54" s="114">
        <v>157.41</v>
      </c>
      <c r="L54" s="106">
        <v>128.46</v>
      </c>
      <c r="M54" s="106"/>
      <c r="N54" s="106"/>
      <c r="O54" s="106"/>
      <c r="P54" s="106">
        <v>128.46</v>
      </c>
      <c r="Q54" s="106"/>
      <c r="R54" s="106"/>
      <c r="S54" s="106"/>
      <c r="T54" s="106"/>
      <c r="U54" s="114">
        <v>32</v>
      </c>
      <c r="V54" s="114">
        <v>140</v>
      </c>
      <c r="W54" s="114">
        <v>6</v>
      </c>
      <c r="X54" s="114">
        <v>20</v>
      </c>
      <c r="Y54" s="114">
        <v>20</v>
      </c>
      <c r="Z54" s="67" t="s">
        <v>176</v>
      </c>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c r="CP54" s="148"/>
      <c r="CQ54" s="148"/>
      <c r="CR54" s="148"/>
      <c r="CS54" s="148"/>
      <c r="CT54" s="148"/>
      <c r="CU54" s="148"/>
      <c r="CV54" s="148"/>
      <c r="CW54" s="148"/>
      <c r="CX54" s="148"/>
      <c r="CY54" s="148"/>
      <c r="CZ54" s="148"/>
      <c r="DA54" s="148"/>
      <c r="DB54" s="148"/>
      <c r="DC54" s="148"/>
      <c r="DD54" s="148"/>
      <c r="DE54" s="148"/>
      <c r="DF54" s="148"/>
      <c r="DG54" s="148"/>
      <c r="DH54" s="148"/>
      <c r="DI54" s="148"/>
      <c r="DJ54" s="148"/>
      <c r="DK54" s="148"/>
      <c r="DL54" s="148"/>
      <c r="DM54" s="148"/>
      <c r="DN54" s="148"/>
      <c r="DO54" s="148"/>
      <c r="DP54" s="148"/>
      <c r="DQ54" s="148"/>
      <c r="DR54" s="148"/>
      <c r="DS54" s="148"/>
      <c r="DT54" s="148"/>
      <c r="DU54" s="148"/>
      <c r="DV54" s="148"/>
      <c r="DW54" s="148"/>
      <c r="DX54" s="148"/>
      <c r="DY54" s="148"/>
      <c r="DZ54" s="148"/>
      <c r="EA54" s="148"/>
      <c r="EB54" s="148"/>
      <c r="EC54" s="148"/>
      <c r="ED54" s="148"/>
      <c r="EE54" s="148"/>
      <c r="EF54" s="148"/>
      <c r="EG54" s="148"/>
      <c r="EH54" s="148"/>
      <c r="EI54" s="148"/>
      <c r="EJ54" s="148"/>
      <c r="EK54" s="148"/>
      <c r="EL54" s="148"/>
      <c r="EM54" s="148"/>
      <c r="EN54" s="148"/>
      <c r="EO54" s="148"/>
      <c r="EP54" s="148"/>
      <c r="EQ54" s="148"/>
      <c r="ER54" s="148"/>
      <c r="ES54" s="148"/>
      <c r="ET54" s="148"/>
      <c r="EU54" s="148"/>
      <c r="EV54" s="148"/>
      <c r="EW54" s="148"/>
      <c r="EX54" s="148"/>
      <c r="EY54" s="148"/>
      <c r="EZ54" s="148"/>
      <c r="FA54" s="148"/>
      <c r="FB54" s="148"/>
      <c r="FC54" s="148"/>
      <c r="FD54" s="148"/>
      <c r="FE54" s="148"/>
      <c r="FF54" s="148"/>
      <c r="FG54" s="148"/>
      <c r="FH54" s="148"/>
      <c r="FI54" s="148"/>
      <c r="FJ54" s="148"/>
      <c r="FK54" s="148"/>
      <c r="FL54" s="148"/>
      <c r="FM54" s="148"/>
      <c r="FN54" s="148"/>
      <c r="FO54" s="148"/>
      <c r="FP54" s="148"/>
      <c r="FQ54" s="148"/>
      <c r="FR54" s="148"/>
      <c r="FS54" s="148"/>
      <c r="FT54" s="148"/>
      <c r="FU54" s="148"/>
      <c r="FV54" s="148"/>
      <c r="FW54" s="148"/>
      <c r="FX54" s="148"/>
      <c r="FY54" s="148"/>
      <c r="FZ54" s="148"/>
      <c r="GA54" s="148"/>
      <c r="GB54" s="148"/>
      <c r="GC54" s="148"/>
      <c r="GD54" s="148"/>
      <c r="GE54" s="148"/>
      <c r="GF54" s="148"/>
      <c r="GG54" s="148"/>
      <c r="GH54" s="148"/>
      <c r="GI54" s="148"/>
      <c r="GJ54" s="148"/>
      <c r="GK54" s="148"/>
      <c r="GL54" s="148"/>
      <c r="GM54" s="148"/>
      <c r="GN54" s="148"/>
      <c r="GO54" s="148"/>
      <c r="GP54" s="148"/>
      <c r="GQ54" s="148"/>
      <c r="GR54" s="148"/>
      <c r="GS54" s="148"/>
      <c r="GT54" s="148"/>
      <c r="GU54" s="148"/>
      <c r="GV54" s="148"/>
      <c r="GW54" s="148"/>
      <c r="GX54" s="148"/>
      <c r="GY54" s="148"/>
      <c r="GZ54" s="148"/>
      <c r="HA54" s="148"/>
      <c r="HB54" s="148"/>
      <c r="HC54" s="148"/>
      <c r="HD54" s="148"/>
      <c r="HE54" s="148"/>
      <c r="HF54" s="148"/>
      <c r="HG54" s="148"/>
      <c r="HH54" s="148"/>
      <c r="HI54" s="148"/>
      <c r="HJ54" s="148"/>
      <c r="HK54" s="148"/>
      <c r="HL54" s="148"/>
      <c r="HM54" s="148"/>
      <c r="HN54" s="148"/>
      <c r="HO54" s="148"/>
      <c r="HP54" s="148"/>
      <c r="HQ54" s="148"/>
      <c r="HR54" s="148"/>
      <c r="HS54" s="148"/>
      <c r="HT54" s="148"/>
      <c r="HU54" s="148"/>
      <c r="HV54" s="148"/>
      <c r="HW54" s="148"/>
      <c r="HX54" s="148"/>
      <c r="HY54" s="148"/>
      <c r="HZ54" s="148"/>
      <c r="IA54" s="148"/>
      <c r="IB54" s="148"/>
      <c r="IC54" s="148"/>
      <c r="ID54" s="148"/>
      <c r="IE54" s="148"/>
      <c r="IF54" s="148"/>
      <c r="IG54" s="148"/>
      <c r="IH54" s="148"/>
      <c r="II54" s="148"/>
      <c r="IJ54" s="148"/>
      <c r="IK54" s="148"/>
      <c r="IL54" s="148"/>
      <c r="IM54" s="148"/>
      <c r="IN54" s="148"/>
      <c r="IO54" s="148"/>
      <c r="IP54" s="148"/>
      <c r="IQ54" s="148"/>
      <c r="IR54" s="148"/>
      <c r="IS54" s="148"/>
      <c r="IT54" s="27"/>
    </row>
    <row r="55" s="32" customFormat="1" ht="38.1" customHeight="1" spans="1:254">
      <c r="A55" s="63"/>
      <c r="B55" s="64"/>
      <c r="C55" s="64"/>
      <c r="D55" s="84"/>
      <c r="E55" s="95"/>
      <c r="F55" s="64"/>
      <c r="G55" s="64"/>
      <c r="H55" s="78"/>
      <c r="I55" s="78"/>
      <c r="J55" s="129" t="s">
        <v>268</v>
      </c>
      <c r="K55" s="117"/>
      <c r="L55" s="106">
        <v>28.95</v>
      </c>
      <c r="M55" s="106"/>
      <c r="N55" s="106"/>
      <c r="O55" s="106"/>
      <c r="P55" s="106">
        <v>28.95</v>
      </c>
      <c r="Q55" s="106"/>
      <c r="R55" s="106"/>
      <c r="S55" s="106"/>
      <c r="T55" s="106"/>
      <c r="U55" s="117"/>
      <c r="V55" s="117"/>
      <c r="W55" s="117"/>
      <c r="X55" s="117"/>
      <c r="Y55" s="117"/>
      <c r="Z55" s="54"/>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c r="CJ55" s="148"/>
      <c r="CK55" s="148"/>
      <c r="CL55" s="148"/>
      <c r="CM55" s="148"/>
      <c r="CN55" s="148"/>
      <c r="CO55" s="148"/>
      <c r="CP55" s="148"/>
      <c r="CQ55" s="148"/>
      <c r="CR55" s="148"/>
      <c r="CS55" s="148"/>
      <c r="CT55" s="148"/>
      <c r="CU55" s="148"/>
      <c r="CV55" s="148"/>
      <c r="CW55" s="148"/>
      <c r="CX55" s="148"/>
      <c r="CY55" s="148"/>
      <c r="CZ55" s="148"/>
      <c r="DA55" s="148"/>
      <c r="DB55" s="148"/>
      <c r="DC55" s="148"/>
      <c r="DD55" s="148"/>
      <c r="DE55" s="148"/>
      <c r="DF55" s="148"/>
      <c r="DG55" s="148"/>
      <c r="DH55" s="148"/>
      <c r="DI55" s="148"/>
      <c r="DJ55" s="148"/>
      <c r="DK55" s="148"/>
      <c r="DL55" s="148"/>
      <c r="DM55" s="148"/>
      <c r="DN55" s="148"/>
      <c r="DO55" s="148"/>
      <c r="DP55" s="148"/>
      <c r="DQ55" s="148"/>
      <c r="DR55" s="148"/>
      <c r="DS55" s="148"/>
      <c r="DT55" s="148"/>
      <c r="DU55" s="148"/>
      <c r="DV55" s="148"/>
      <c r="DW55" s="148"/>
      <c r="DX55" s="148"/>
      <c r="DY55" s="148"/>
      <c r="DZ55" s="148"/>
      <c r="EA55" s="148"/>
      <c r="EB55" s="148"/>
      <c r="EC55" s="148"/>
      <c r="ED55" s="148"/>
      <c r="EE55" s="148"/>
      <c r="EF55" s="148"/>
      <c r="EG55" s="148"/>
      <c r="EH55" s="148"/>
      <c r="EI55" s="148"/>
      <c r="EJ55" s="148"/>
      <c r="EK55" s="148"/>
      <c r="EL55" s="148"/>
      <c r="EM55" s="148"/>
      <c r="EN55" s="148"/>
      <c r="EO55" s="148"/>
      <c r="EP55" s="148"/>
      <c r="EQ55" s="148"/>
      <c r="ER55" s="148"/>
      <c r="ES55" s="148"/>
      <c r="ET55" s="148"/>
      <c r="EU55" s="148"/>
      <c r="EV55" s="148"/>
      <c r="EW55" s="148"/>
      <c r="EX55" s="148"/>
      <c r="EY55" s="148"/>
      <c r="EZ55" s="148"/>
      <c r="FA55" s="148"/>
      <c r="FB55" s="148"/>
      <c r="FC55" s="148"/>
      <c r="FD55" s="148"/>
      <c r="FE55" s="148"/>
      <c r="FF55" s="148"/>
      <c r="FG55" s="148"/>
      <c r="FH55" s="148"/>
      <c r="FI55" s="148"/>
      <c r="FJ55" s="148"/>
      <c r="FK55" s="148"/>
      <c r="FL55" s="148"/>
      <c r="FM55" s="148"/>
      <c r="FN55" s="148"/>
      <c r="FO55" s="148"/>
      <c r="FP55" s="148"/>
      <c r="FQ55" s="148"/>
      <c r="FR55" s="148"/>
      <c r="FS55" s="148"/>
      <c r="FT55" s="148"/>
      <c r="FU55" s="148"/>
      <c r="FV55" s="148"/>
      <c r="FW55" s="148"/>
      <c r="FX55" s="148"/>
      <c r="FY55" s="148"/>
      <c r="FZ55" s="148"/>
      <c r="GA55" s="148"/>
      <c r="GB55" s="148"/>
      <c r="GC55" s="148"/>
      <c r="GD55" s="148"/>
      <c r="GE55" s="148"/>
      <c r="GF55" s="148"/>
      <c r="GG55" s="148"/>
      <c r="GH55" s="148"/>
      <c r="GI55" s="148"/>
      <c r="GJ55" s="148"/>
      <c r="GK55" s="148"/>
      <c r="GL55" s="148"/>
      <c r="GM55" s="148"/>
      <c r="GN55" s="148"/>
      <c r="GO55" s="148"/>
      <c r="GP55" s="148"/>
      <c r="GQ55" s="148"/>
      <c r="GR55" s="148"/>
      <c r="GS55" s="148"/>
      <c r="GT55" s="148"/>
      <c r="GU55" s="148"/>
      <c r="GV55" s="148"/>
      <c r="GW55" s="148"/>
      <c r="GX55" s="148"/>
      <c r="GY55" s="148"/>
      <c r="GZ55" s="148"/>
      <c r="HA55" s="148"/>
      <c r="HB55" s="148"/>
      <c r="HC55" s="148"/>
      <c r="HD55" s="148"/>
      <c r="HE55" s="148"/>
      <c r="HF55" s="148"/>
      <c r="HG55" s="148"/>
      <c r="HH55" s="148"/>
      <c r="HI55" s="148"/>
      <c r="HJ55" s="148"/>
      <c r="HK55" s="148"/>
      <c r="HL55" s="148"/>
      <c r="HM55" s="148"/>
      <c r="HN55" s="148"/>
      <c r="HO55" s="148"/>
      <c r="HP55" s="148"/>
      <c r="HQ55" s="148"/>
      <c r="HR55" s="148"/>
      <c r="HS55" s="148"/>
      <c r="HT55" s="148"/>
      <c r="HU55" s="148"/>
      <c r="HV55" s="148"/>
      <c r="HW55" s="148"/>
      <c r="HX55" s="148"/>
      <c r="HY55" s="148"/>
      <c r="HZ55" s="148"/>
      <c r="IA55" s="148"/>
      <c r="IB55" s="148"/>
      <c r="IC55" s="148"/>
      <c r="ID55" s="148"/>
      <c r="IE55" s="148"/>
      <c r="IF55" s="148"/>
      <c r="IG55" s="148"/>
      <c r="IH55" s="148"/>
      <c r="II55" s="148"/>
      <c r="IJ55" s="148"/>
      <c r="IK55" s="148"/>
      <c r="IL55" s="148"/>
      <c r="IM55" s="148"/>
      <c r="IN55" s="148"/>
      <c r="IO55" s="148"/>
      <c r="IP55" s="148"/>
      <c r="IQ55" s="148"/>
      <c r="IR55" s="148"/>
      <c r="IS55" s="148"/>
      <c r="IT55" s="27"/>
    </row>
    <row r="56" s="33" customFormat="1" ht="38.1" customHeight="1" spans="1:254">
      <c r="A56" s="85" t="s">
        <v>274</v>
      </c>
      <c r="B56" s="85"/>
      <c r="C56" s="85"/>
      <c r="D56" s="85"/>
      <c r="E56" s="85"/>
      <c r="F56" s="85"/>
      <c r="G56" s="85"/>
      <c r="H56" s="85"/>
      <c r="I56" s="85"/>
      <c r="J56" s="130"/>
      <c r="K56" s="97">
        <f>K8+K17+K47+K49+K53</f>
        <v>11405.36</v>
      </c>
      <c r="L56" s="97">
        <f>L8+L17+L47+L49+L53</f>
        <v>11405.36</v>
      </c>
      <c r="M56" s="131">
        <f>M8+M17+M47+M49+M53</f>
        <v>6171.85</v>
      </c>
      <c r="N56" s="131">
        <f>N53+N49+N47+N17+N8</f>
        <v>1804.9</v>
      </c>
      <c r="O56" s="131">
        <f>O53+O49+O47+O17+O8</f>
        <v>34</v>
      </c>
      <c r="P56" s="131">
        <f>P53+P49+P47+P17+P8</f>
        <v>3394.61</v>
      </c>
      <c r="Q56" s="97">
        <f>Q8+Q17</f>
        <v>0</v>
      </c>
      <c r="R56" s="97">
        <f>R8+R17</f>
        <v>0</v>
      </c>
      <c r="S56" s="97">
        <f>S8+S17</f>
        <v>0</v>
      </c>
      <c r="T56" s="97">
        <f>T8+T17</f>
        <v>140</v>
      </c>
      <c r="U56" s="97">
        <f>U8+U17+U47+U49+U53</f>
        <v>12657</v>
      </c>
      <c r="V56" s="97">
        <f>V8+V17+V47+V49+V53</f>
        <v>61613</v>
      </c>
      <c r="W56" s="97">
        <f>W8+W17+W47+W49+W53</f>
        <v>4371</v>
      </c>
      <c r="X56" s="97">
        <f>X8+X17+X47+X49+X53</f>
        <v>20424</v>
      </c>
      <c r="Y56" s="97">
        <f>Y8+Y17+Y47+Y49+Y53</f>
        <v>20392</v>
      </c>
      <c r="Z56" s="85"/>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49"/>
      <c r="CO56" s="149"/>
      <c r="CP56" s="149"/>
      <c r="CQ56" s="149"/>
      <c r="CR56" s="149"/>
      <c r="CS56" s="149"/>
      <c r="CT56" s="149"/>
      <c r="CU56" s="149"/>
      <c r="CV56" s="149"/>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c r="DU56" s="149"/>
      <c r="DV56" s="149"/>
      <c r="DW56" s="149"/>
      <c r="DX56" s="149"/>
      <c r="DY56" s="149"/>
      <c r="DZ56" s="149"/>
      <c r="EA56" s="149"/>
      <c r="EB56" s="149"/>
      <c r="EC56" s="149"/>
      <c r="ED56" s="149"/>
      <c r="EE56" s="149"/>
      <c r="EF56" s="149"/>
      <c r="EG56" s="149"/>
      <c r="EH56" s="149"/>
      <c r="EI56" s="149"/>
      <c r="EJ56" s="149"/>
      <c r="EK56" s="149"/>
      <c r="EL56" s="149"/>
      <c r="EM56" s="149"/>
      <c r="EN56" s="149"/>
      <c r="EO56" s="149"/>
      <c r="EP56" s="149"/>
      <c r="EQ56" s="149"/>
      <c r="ER56" s="149"/>
      <c r="ES56" s="149"/>
      <c r="ET56" s="149"/>
      <c r="EU56" s="149"/>
      <c r="EV56" s="149"/>
      <c r="EW56" s="149"/>
      <c r="EX56" s="149"/>
      <c r="EY56" s="149"/>
      <c r="EZ56" s="149"/>
      <c r="FA56" s="149"/>
      <c r="FB56" s="149"/>
      <c r="FC56" s="149"/>
      <c r="FD56" s="149"/>
      <c r="FE56" s="149"/>
      <c r="FF56" s="149"/>
      <c r="FG56" s="149"/>
      <c r="FH56" s="149"/>
      <c r="FI56" s="149"/>
      <c r="FJ56" s="149"/>
      <c r="FK56" s="149"/>
      <c r="FL56" s="149"/>
      <c r="FM56" s="149"/>
      <c r="FN56" s="149"/>
      <c r="FO56" s="149"/>
      <c r="FP56" s="149"/>
      <c r="FQ56" s="149"/>
      <c r="FR56" s="149"/>
      <c r="FS56" s="149"/>
      <c r="FT56" s="149"/>
      <c r="FU56" s="149"/>
      <c r="FV56" s="149"/>
      <c r="FW56" s="149"/>
      <c r="FX56" s="149"/>
      <c r="FY56" s="149"/>
      <c r="FZ56" s="149"/>
      <c r="GA56" s="149"/>
      <c r="GB56" s="149"/>
      <c r="GC56" s="149"/>
      <c r="GD56" s="149"/>
      <c r="GE56" s="149"/>
      <c r="GF56" s="149"/>
      <c r="GG56" s="149"/>
      <c r="GH56" s="149"/>
      <c r="GI56" s="149"/>
      <c r="GJ56" s="149"/>
      <c r="GK56" s="149"/>
      <c r="GL56" s="149"/>
      <c r="GM56" s="149"/>
      <c r="GN56" s="149"/>
      <c r="GO56" s="149"/>
      <c r="GP56" s="149"/>
      <c r="GQ56" s="149"/>
      <c r="GR56" s="149"/>
      <c r="GS56" s="149"/>
      <c r="GT56" s="149"/>
      <c r="GU56" s="149"/>
      <c r="GV56" s="149"/>
      <c r="GW56" s="149"/>
      <c r="GX56" s="149"/>
      <c r="GY56" s="149"/>
      <c r="GZ56" s="149"/>
      <c r="HA56" s="149"/>
      <c r="HB56" s="149"/>
      <c r="HC56" s="149"/>
      <c r="HD56" s="149"/>
      <c r="HE56" s="149"/>
      <c r="HF56" s="149"/>
      <c r="HG56" s="149"/>
      <c r="HH56" s="149"/>
      <c r="HI56" s="149"/>
      <c r="HJ56" s="149"/>
      <c r="HK56" s="149"/>
      <c r="HL56" s="149"/>
      <c r="HM56" s="149"/>
      <c r="HN56" s="149"/>
      <c r="HO56" s="149"/>
      <c r="HP56" s="149"/>
      <c r="HQ56" s="149"/>
      <c r="HR56" s="149"/>
      <c r="HS56" s="149"/>
      <c r="HT56" s="149"/>
      <c r="HU56" s="149"/>
      <c r="HV56" s="149"/>
      <c r="HW56" s="149"/>
      <c r="HX56" s="149"/>
      <c r="HY56" s="149"/>
      <c r="HZ56" s="149"/>
      <c r="IA56" s="149"/>
      <c r="IB56" s="149"/>
      <c r="IC56" s="149"/>
      <c r="ID56" s="149"/>
      <c r="IE56" s="149"/>
      <c r="IF56" s="149"/>
      <c r="IG56" s="149"/>
      <c r="IH56" s="149"/>
      <c r="II56" s="149"/>
      <c r="IJ56" s="149"/>
      <c r="IK56" s="149"/>
      <c r="IL56" s="149"/>
      <c r="IM56" s="149"/>
      <c r="IN56" s="149"/>
      <c r="IO56" s="149"/>
      <c r="IP56" s="149"/>
      <c r="IQ56" s="149"/>
      <c r="IR56" s="149"/>
      <c r="IS56" s="149"/>
      <c r="IT56" s="27"/>
    </row>
    <row r="57" s="34" customFormat="1" ht="24" customHeight="1" spans="1:253">
      <c r="A57" s="96"/>
      <c r="B57" s="96"/>
      <c r="C57" s="96"/>
      <c r="D57" s="96"/>
      <c r="E57" s="96"/>
      <c r="F57" s="96"/>
      <c r="G57" s="96"/>
      <c r="H57" s="96"/>
      <c r="I57" s="96"/>
      <c r="J57" s="132"/>
      <c r="K57" s="96"/>
      <c r="L57" s="96"/>
      <c r="M57" s="96"/>
      <c r="N57" s="96"/>
      <c r="O57" s="96"/>
      <c r="P57" s="96"/>
      <c r="Q57" s="96"/>
      <c r="R57" s="96"/>
      <c r="S57" s="96"/>
      <c r="T57" s="96"/>
      <c r="U57" s="96"/>
      <c r="V57" s="96"/>
      <c r="W57" s="96"/>
      <c r="X57" s="96"/>
      <c r="Y57" s="96"/>
      <c r="Z57" s="96"/>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150"/>
      <c r="DY57" s="150"/>
      <c r="DZ57" s="150"/>
      <c r="EA57" s="150"/>
      <c r="EB57" s="150"/>
      <c r="EC57" s="150"/>
      <c r="ED57" s="150"/>
      <c r="EE57" s="150"/>
      <c r="EF57" s="150"/>
      <c r="EG57" s="150"/>
      <c r="EH57" s="150"/>
      <c r="EI57" s="150"/>
      <c r="EJ57" s="150"/>
      <c r="EK57" s="150"/>
      <c r="EL57" s="150"/>
      <c r="EM57" s="150"/>
      <c r="EN57" s="150"/>
      <c r="EO57" s="150"/>
      <c r="EP57" s="150"/>
      <c r="EQ57" s="150"/>
      <c r="ER57" s="150"/>
      <c r="ES57" s="150"/>
      <c r="ET57" s="150"/>
      <c r="EU57" s="150"/>
      <c r="EV57" s="150"/>
      <c r="EW57" s="150"/>
      <c r="EX57" s="150"/>
      <c r="EY57" s="150"/>
      <c r="EZ57" s="150"/>
      <c r="FA57" s="150"/>
      <c r="FB57" s="150"/>
      <c r="FC57" s="150"/>
      <c r="FD57" s="150"/>
      <c r="FE57" s="150"/>
      <c r="FF57" s="150"/>
      <c r="FG57" s="150"/>
      <c r="FH57" s="150"/>
      <c r="FI57" s="150"/>
      <c r="FJ57" s="150"/>
      <c r="FK57" s="150"/>
      <c r="FL57" s="150"/>
      <c r="FM57" s="150"/>
      <c r="FN57" s="150"/>
      <c r="FO57" s="150"/>
      <c r="FP57" s="150"/>
      <c r="FQ57" s="150"/>
      <c r="FR57" s="150"/>
      <c r="FS57" s="150"/>
      <c r="FT57" s="150"/>
      <c r="FU57" s="150"/>
      <c r="FV57" s="150"/>
      <c r="FW57" s="150"/>
      <c r="FX57" s="150"/>
      <c r="FY57" s="150"/>
      <c r="FZ57" s="150"/>
      <c r="GA57" s="150"/>
      <c r="GB57" s="150"/>
      <c r="GC57" s="150"/>
      <c r="GD57" s="150"/>
      <c r="GE57" s="150"/>
      <c r="GF57" s="150"/>
      <c r="GG57" s="150"/>
      <c r="GH57" s="150"/>
      <c r="GI57" s="150"/>
      <c r="GJ57" s="150"/>
      <c r="GK57" s="150"/>
      <c r="GL57" s="150"/>
      <c r="GM57" s="150"/>
      <c r="GN57" s="150"/>
      <c r="GO57" s="150"/>
      <c r="GP57" s="150"/>
      <c r="GQ57" s="150"/>
      <c r="GR57" s="150"/>
      <c r="GS57" s="150"/>
      <c r="GT57" s="150"/>
      <c r="GU57" s="150"/>
      <c r="GV57" s="150"/>
      <c r="GW57" s="150"/>
      <c r="GX57" s="150"/>
      <c r="GY57" s="150"/>
      <c r="GZ57" s="150"/>
      <c r="HA57" s="150"/>
      <c r="HB57" s="150"/>
      <c r="HC57" s="150"/>
      <c r="HD57" s="150"/>
      <c r="HE57" s="150"/>
      <c r="HF57" s="150"/>
      <c r="HG57" s="150"/>
      <c r="HH57" s="150"/>
      <c r="HI57" s="150"/>
      <c r="HJ57" s="150"/>
      <c r="HK57" s="150"/>
      <c r="HL57" s="150"/>
      <c r="HM57" s="150"/>
      <c r="HN57" s="150"/>
      <c r="HO57" s="150"/>
      <c r="HP57" s="150"/>
      <c r="HQ57" s="150"/>
      <c r="HR57" s="150"/>
      <c r="HS57" s="150"/>
      <c r="HT57" s="150"/>
      <c r="HU57" s="150"/>
      <c r="HV57" s="150"/>
      <c r="HW57" s="150"/>
      <c r="HX57" s="150"/>
      <c r="HY57" s="150"/>
      <c r="HZ57" s="150"/>
      <c r="IA57" s="150"/>
      <c r="IB57" s="150"/>
      <c r="IC57" s="150"/>
      <c r="ID57" s="150"/>
      <c r="IE57" s="150"/>
      <c r="IF57" s="150"/>
      <c r="IG57" s="150"/>
      <c r="IH57" s="150"/>
      <c r="II57" s="150"/>
      <c r="IJ57" s="150"/>
      <c r="IK57" s="150"/>
      <c r="IL57" s="150"/>
      <c r="IM57" s="150"/>
      <c r="IN57" s="150"/>
      <c r="IO57" s="150"/>
      <c r="IP57" s="150"/>
      <c r="IQ57" s="150"/>
      <c r="IR57" s="150"/>
      <c r="IS57" s="150"/>
    </row>
    <row r="58" s="34" customFormat="1" ht="24" customHeight="1" spans="1:253">
      <c r="A58" s="96"/>
      <c r="B58" s="96"/>
      <c r="C58" s="96"/>
      <c r="D58" s="96"/>
      <c r="E58" s="96"/>
      <c r="F58" s="96"/>
      <c r="G58" s="96"/>
      <c r="H58" s="96"/>
      <c r="I58" s="96"/>
      <c r="J58" s="132"/>
      <c r="K58" s="96"/>
      <c r="L58" s="96"/>
      <c r="M58" s="96"/>
      <c r="N58" s="96"/>
      <c r="O58" s="96"/>
      <c r="P58" s="96"/>
      <c r="Q58" s="96"/>
      <c r="R58" s="96"/>
      <c r="S58" s="96"/>
      <c r="T58" s="96"/>
      <c r="U58" s="96"/>
      <c r="V58" s="96"/>
      <c r="W58" s="96"/>
      <c r="X58" s="96"/>
      <c r="Y58" s="96"/>
      <c r="Z58" s="96"/>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0"/>
      <c r="CP58" s="150"/>
      <c r="CQ58" s="150"/>
      <c r="CR58" s="150"/>
      <c r="CS58" s="150"/>
      <c r="CT58" s="150"/>
      <c r="CU58" s="150"/>
      <c r="CV58" s="150"/>
      <c r="CW58" s="150"/>
      <c r="CX58" s="150"/>
      <c r="CY58" s="150"/>
      <c r="CZ58" s="150"/>
      <c r="DA58" s="150"/>
      <c r="DB58" s="150"/>
      <c r="DC58" s="150"/>
      <c r="DD58" s="150"/>
      <c r="DE58" s="150"/>
      <c r="DF58" s="150"/>
      <c r="DG58" s="150"/>
      <c r="DH58" s="150"/>
      <c r="DI58" s="150"/>
      <c r="DJ58" s="150"/>
      <c r="DK58" s="150"/>
      <c r="DL58" s="150"/>
      <c r="DM58" s="150"/>
      <c r="DN58" s="150"/>
      <c r="DO58" s="150"/>
      <c r="DP58" s="150"/>
      <c r="DQ58" s="150"/>
      <c r="DR58" s="150"/>
      <c r="DS58" s="150"/>
      <c r="DT58" s="150"/>
      <c r="DU58" s="150"/>
      <c r="DV58" s="150"/>
      <c r="DW58" s="150"/>
      <c r="DX58" s="150"/>
      <c r="DY58" s="150"/>
      <c r="DZ58" s="150"/>
      <c r="EA58" s="150"/>
      <c r="EB58" s="150"/>
      <c r="EC58" s="150"/>
      <c r="ED58" s="150"/>
      <c r="EE58" s="150"/>
      <c r="EF58" s="150"/>
      <c r="EG58" s="150"/>
      <c r="EH58" s="150"/>
      <c r="EI58" s="150"/>
      <c r="EJ58" s="150"/>
      <c r="EK58" s="150"/>
      <c r="EL58" s="150"/>
      <c r="EM58" s="150"/>
      <c r="EN58" s="150"/>
      <c r="EO58" s="150"/>
      <c r="EP58" s="150"/>
      <c r="EQ58" s="150"/>
      <c r="ER58" s="150"/>
      <c r="ES58" s="150"/>
      <c r="ET58" s="150"/>
      <c r="EU58" s="150"/>
      <c r="EV58" s="150"/>
      <c r="EW58" s="150"/>
      <c r="EX58" s="150"/>
      <c r="EY58" s="150"/>
      <c r="EZ58" s="150"/>
      <c r="FA58" s="150"/>
      <c r="FB58" s="150"/>
      <c r="FC58" s="150"/>
      <c r="FD58" s="150"/>
      <c r="FE58" s="150"/>
      <c r="FF58" s="150"/>
      <c r="FG58" s="150"/>
      <c r="FH58" s="150"/>
      <c r="FI58" s="150"/>
      <c r="FJ58" s="150"/>
      <c r="FK58" s="150"/>
      <c r="FL58" s="150"/>
      <c r="FM58" s="150"/>
      <c r="FN58" s="150"/>
      <c r="FO58" s="150"/>
      <c r="FP58" s="150"/>
      <c r="FQ58" s="150"/>
      <c r="FR58" s="150"/>
      <c r="FS58" s="150"/>
      <c r="FT58" s="150"/>
      <c r="FU58" s="150"/>
      <c r="FV58" s="150"/>
      <c r="FW58" s="150"/>
      <c r="FX58" s="150"/>
      <c r="FY58" s="150"/>
      <c r="FZ58" s="150"/>
      <c r="GA58" s="150"/>
      <c r="GB58" s="150"/>
      <c r="GC58" s="150"/>
      <c r="GD58" s="150"/>
      <c r="GE58" s="150"/>
      <c r="GF58" s="150"/>
      <c r="GG58" s="150"/>
      <c r="GH58" s="150"/>
      <c r="GI58" s="150"/>
      <c r="GJ58" s="150"/>
      <c r="GK58" s="150"/>
      <c r="GL58" s="150"/>
      <c r="GM58" s="150"/>
      <c r="GN58" s="150"/>
      <c r="GO58" s="150"/>
      <c r="GP58" s="150"/>
      <c r="GQ58" s="150"/>
      <c r="GR58" s="150"/>
      <c r="GS58" s="150"/>
      <c r="GT58" s="150"/>
      <c r="GU58" s="150"/>
      <c r="GV58" s="150"/>
      <c r="GW58" s="150"/>
      <c r="GX58" s="150"/>
      <c r="GY58" s="150"/>
      <c r="GZ58" s="150"/>
      <c r="HA58" s="150"/>
      <c r="HB58" s="150"/>
      <c r="HC58" s="150"/>
      <c r="HD58" s="150"/>
      <c r="HE58" s="150"/>
      <c r="HF58" s="150"/>
      <c r="HG58" s="150"/>
      <c r="HH58" s="150"/>
      <c r="HI58" s="150"/>
      <c r="HJ58" s="150"/>
      <c r="HK58" s="150"/>
      <c r="HL58" s="150"/>
      <c r="HM58" s="150"/>
      <c r="HN58" s="150"/>
      <c r="HO58" s="150"/>
      <c r="HP58" s="150"/>
      <c r="HQ58" s="150"/>
      <c r="HR58" s="150"/>
      <c r="HS58" s="150"/>
      <c r="HT58" s="150"/>
      <c r="HU58" s="150"/>
      <c r="HV58" s="150"/>
      <c r="HW58" s="150"/>
      <c r="HX58" s="150"/>
      <c r="HY58" s="150"/>
      <c r="HZ58" s="150"/>
      <c r="IA58" s="150"/>
      <c r="IB58" s="150"/>
      <c r="IC58" s="150"/>
      <c r="ID58" s="150"/>
      <c r="IE58" s="150"/>
      <c r="IF58" s="150"/>
      <c r="IG58" s="150"/>
      <c r="IH58" s="150"/>
      <c r="II58" s="150"/>
      <c r="IJ58" s="150"/>
      <c r="IK58" s="150"/>
      <c r="IL58" s="150"/>
      <c r="IM58" s="150"/>
      <c r="IN58" s="150"/>
      <c r="IO58" s="150"/>
      <c r="IP58" s="150"/>
      <c r="IQ58" s="150"/>
      <c r="IR58" s="150"/>
      <c r="IS58" s="150"/>
    </row>
  </sheetData>
  <mergeCells count="205">
    <mergeCell ref="A1:B1"/>
    <mergeCell ref="A2:Z2"/>
    <mergeCell ref="A3:Z3"/>
    <mergeCell ref="H4:I4"/>
    <mergeCell ref="J4:K4"/>
    <mergeCell ref="L4:S4"/>
    <mergeCell ref="W4:Y4"/>
    <mergeCell ref="A6:B6"/>
    <mergeCell ref="A7:B7"/>
    <mergeCell ref="A8:D8"/>
    <mergeCell ref="A17:D17"/>
    <mergeCell ref="A47:D47"/>
    <mergeCell ref="A49:D49"/>
    <mergeCell ref="A53:D53"/>
    <mergeCell ref="A56:I56"/>
    <mergeCell ref="A4:A5"/>
    <mergeCell ref="A9:A10"/>
    <mergeCell ref="A13:A14"/>
    <mergeCell ref="A18:A19"/>
    <mergeCell ref="A35:A37"/>
    <mergeCell ref="A40:A41"/>
    <mergeCell ref="A45:A46"/>
    <mergeCell ref="A51:A52"/>
    <mergeCell ref="A54:A55"/>
    <mergeCell ref="B4:B5"/>
    <mergeCell ref="B9:B10"/>
    <mergeCell ref="B13:B14"/>
    <mergeCell ref="B18:B19"/>
    <mergeCell ref="B35:B37"/>
    <mergeCell ref="B40:B41"/>
    <mergeCell ref="B45:B46"/>
    <mergeCell ref="B51:B52"/>
    <mergeCell ref="B54:B55"/>
    <mergeCell ref="C4:C5"/>
    <mergeCell ref="C9:C10"/>
    <mergeCell ref="C13:C14"/>
    <mergeCell ref="C18:C19"/>
    <mergeCell ref="C35:C37"/>
    <mergeCell ref="C40:C41"/>
    <mergeCell ref="C45:C46"/>
    <mergeCell ref="C51:C52"/>
    <mergeCell ref="C54:C55"/>
    <mergeCell ref="D4:D5"/>
    <mergeCell ref="D9:D10"/>
    <mergeCell ref="D13:D14"/>
    <mergeCell ref="D18:D19"/>
    <mergeCell ref="D35:D37"/>
    <mergeCell ref="D40:D41"/>
    <mergeCell ref="D45:D46"/>
    <mergeCell ref="D51:D52"/>
    <mergeCell ref="D54:D55"/>
    <mergeCell ref="E4:E5"/>
    <mergeCell ref="E9:E10"/>
    <mergeCell ref="E13:E14"/>
    <mergeCell ref="E18:E19"/>
    <mergeCell ref="E35:E37"/>
    <mergeCell ref="E40:E41"/>
    <mergeCell ref="E45:E46"/>
    <mergeCell ref="E51:E52"/>
    <mergeCell ref="E54:E55"/>
    <mergeCell ref="F4:F5"/>
    <mergeCell ref="F9:F10"/>
    <mergeCell ref="F13:F14"/>
    <mergeCell ref="F18:F19"/>
    <mergeCell ref="F35:F37"/>
    <mergeCell ref="F40:F41"/>
    <mergeCell ref="F45:F46"/>
    <mergeCell ref="F51:F52"/>
    <mergeCell ref="F54:F55"/>
    <mergeCell ref="G4:G5"/>
    <mergeCell ref="G9:G10"/>
    <mergeCell ref="G13:G14"/>
    <mergeCell ref="G18:G19"/>
    <mergeCell ref="G35:G37"/>
    <mergeCell ref="G40:G41"/>
    <mergeCell ref="G45:G46"/>
    <mergeCell ref="G51:G52"/>
    <mergeCell ref="G54:G55"/>
    <mergeCell ref="H9:H10"/>
    <mergeCell ref="H13:H14"/>
    <mergeCell ref="H18:H19"/>
    <mergeCell ref="H35:H37"/>
    <mergeCell ref="H40:H41"/>
    <mergeCell ref="H45:H46"/>
    <mergeCell ref="H51:H52"/>
    <mergeCell ref="H54:H55"/>
    <mergeCell ref="I9:I10"/>
    <mergeCell ref="I13:I14"/>
    <mergeCell ref="I18:I19"/>
    <mergeCell ref="I35:I37"/>
    <mergeCell ref="I40:I41"/>
    <mergeCell ref="I45:I46"/>
    <mergeCell ref="I51:I52"/>
    <mergeCell ref="I54:I55"/>
    <mergeCell ref="J9:J13"/>
    <mergeCell ref="J14:J16"/>
    <mergeCell ref="J19:J35"/>
    <mergeCell ref="J38:J39"/>
    <mergeCell ref="J41:J45"/>
    <mergeCell ref="K9:K13"/>
    <mergeCell ref="K14:K16"/>
    <mergeCell ref="K19:K35"/>
    <mergeCell ref="K38:K39"/>
    <mergeCell ref="K41:K45"/>
    <mergeCell ref="K54:K55"/>
    <mergeCell ref="L9:L10"/>
    <mergeCell ref="L18:L19"/>
    <mergeCell ref="L35:L37"/>
    <mergeCell ref="L45:L46"/>
    <mergeCell ref="L51:L52"/>
    <mergeCell ref="M9:M10"/>
    <mergeCell ref="M14:M16"/>
    <mergeCell ref="M35:M37"/>
    <mergeCell ref="M40:M41"/>
    <mergeCell ref="M45:M46"/>
    <mergeCell ref="M51:M52"/>
    <mergeCell ref="N9:N10"/>
    <mergeCell ref="N35:N37"/>
    <mergeCell ref="N40:N41"/>
    <mergeCell ref="N45:N46"/>
    <mergeCell ref="N51:N52"/>
    <mergeCell ref="O9:O10"/>
    <mergeCell ref="O35:O37"/>
    <mergeCell ref="O40:O41"/>
    <mergeCell ref="O45:O46"/>
    <mergeCell ref="O51:O52"/>
    <mergeCell ref="P9:P10"/>
    <mergeCell ref="P35:P37"/>
    <mergeCell ref="P40:P41"/>
    <mergeCell ref="P45:P46"/>
    <mergeCell ref="P51:P52"/>
    <mergeCell ref="Q9:Q10"/>
    <mergeCell ref="Q35:Q37"/>
    <mergeCell ref="Q40:Q41"/>
    <mergeCell ref="Q45:Q46"/>
    <mergeCell ref="Q51:Q52"/>
    <mergeCell ref="R9:R10"/>
    <mergeCell ref="R35:R37"/>
    <mergeCell ref="R40:R41"/>
    <mergeCell ref="R45:R46"/>
    <mergeCell ref="R51:R52"/>
    <mergeCell ref="S9:S10"/>
    <mergeCell ref="S35:S37"/>
    <mergeCell ref="S40:S41"/>
    <mergeCell ref="S45:S46"/>
    <mergeCell ref="S51:S52"/>
    <mergeCell ref="T4:T5"/>
    <mergeCell ref="T9:T10"/>
    <mergeCell ref="T13:T14"/>
    <mergeCell ref="T18:T19"/>
    <mergeCell ref="T35:T37"/>
    <mergeCell ref="T40:T41"/>
    <mergeCell ref="T45:T46"/>
    <mergeCell ref="T51:T52"/>
    <mergeCell ref="U4:U5"/>
    <mergeCell ref="U9:U10"/>
    <mergeCell ref="U13:U14"/>
    <mergeCell ref="U18:U19"/>
    <mergeCell ref="U35:U37"/>
    <mergeCell ref="U40:U41"/>
    <mergeCell ref="U45:U46"/>
    <mergeCell ref="U51:U52"/>
    <mergeCell ref="U54:U55"/>
    <mergeCell ref="V4:V5"/>
    <mergeCell ref="V9:V10"/>
    <mergeCell ref="V13:V14"/>
    <mergeCell ref="V18:V19"/>
    <mergeCell ref="V35:V37"/>
    <mergeCell ref="V40:V41"/>
    <mergeCell ref="V45:V46"/>
    <mergeCell ref="V51:V52"/>
    <mergeCell ref="V54:V55"/>
    <mergeCell ref="W9:W10"/>
    <mergeCell ref="W13:W14"/>
    <mergeCell ref="W18:W19"/>
    <mergeCell ref="W35:W37"/>
    <mergeCell ref="W40:W41"/>
    <mergeCell ref="W45:W46"/>
    <mergeCell ref="W51:W52"/>
    <mergeCell ref="W54:W55"/>
    <mergeCell ref="X9:X10"/>
    <mergeCell ref="X13:X14"/>
    <mergeCell ref="X18:X19"/>
    <mergeCell ref="X35:X37"/>
    <mergeCell ref="X40:X41"/>
    <mergeCell ref="X45:X46"/>
    <mergeCell ref="X51:X52"/>
    <mergeCell ref="X54:X55"/>
    <mergeCell ref="Y9:Y10"/>
    <mergeCell ref="Y13:Y14"/>
    <mergeCell ref="Y18:Y19"/>
    <mergeCell ref="Y35:Y37"/>
    <mergeCell ref="Y40:Y41"/>
    <mergeCell ref="Y45:Y46"/>
    <mergeCell ref="Y51:Y52"/>
    <mergeCell ref="Y54:Y55"/>
    <mergeCell ref="Z4:Z5"/>
    <mergeCell ref="Z9:Z10"/>
    <mergeCell ref="Z13:Z14"/>
    <mergeCell ref="Z18:Z19"/>
    <mergeCell ref="Z35:Z37"/>
    <mergeCell ref="Z40:Z41"/>
    <mergeCell ref="Z45:Z46"/>
    <mergeCell ref="Z51:Z52"/>
    <mergeCell ref="Z54:Z55"/>
  </mergeCells>
  <printOptions horizontalCentered="1"/>
  <pageMargins left="0.238888888888889" right="0" top="0.388888888888889" bottom="0.238888888888889" header="0.238888888888889" footer="0.509027777777778"/>
  <pageSetup paperSize="9" scale="43" fitToHeight="0" orientation="landscape"/>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workbookViewId="0">
      <selection activeCell="Z8" sqref="Z8"/>
    </sheetView>
  </sheetViews>
  <sheetFormatPr defaultColWidth="9" defaultRowHeight="14.4"/>
  <cols>
    <col min="1" max="1" width="3.37962962962963" customWidth="1"/>
    <col min="2" max="2" width="8" customWidth="1"/>
    <col min="3" max="6" width="8.25" customWidth="1"/>
    <col min="8" max="11" width="7.75" customWidth="1"/>
    <col min="12" max="12" width="10.2222222222222" customWidth="1"/>
    <col min="13" max="14" width="8.37962962962963" customWidth="1"/>
    <col min="15" max="15" width="6.75" customWidth="1"/>
    <col min="16" max="16" width="7.62962962962963" customWidth="1"/>
    <col min="17" max="17" width="10.4444444444444" customWidth="1"/>
    <col min="18" max="18" width="8.11111111111111" customWidth="1"/>
    <col min="19" max="19" width="8.37962962962963" customWidth="1"/>
    <col min="20" max="20" width="6.75" customWidth="1"/>
    <col min="21" max="21" width="7.62962962962963" customWidth="1"/>
    <col min="22" max="22" width="10.3333333333333" customWidth="1"/>
    <col min="23" max="23" width="8.88888888888889" customWidth="1"/>
    <col min="24" max="24" width="9" customWidth="1"/>
    <col min="25" max="25" width="6.75" customWidth="1"/>
    <col min="26" max="26" width="7.62962962962963" customWidth="1"/>
  </cols>
  <sheetData>
    <row r="1" spans="1:26">
      <c r="A1" s="1" t="s">
        <v>275</v>
      </c>
      <c r="B1" s="1"/>
      <c r="C1" s="1"/>
      <c r="D1" s="1"/>
      <c r="E1" s="1"/>
      <c r="F1" s="2"/>
      <c r="G1" s="1"/>
      <c r="H1" s="1"/>
      <c r="I1" s="1"/>
      <c r="J1" s="1"/>
      <c r="K1" s="1"/>
      <c r="L1" s="1"/>
      <c r="M1" s="1"/>
      <c r="N1" s="1"/>
      <c r="O1" s="1"/>
      <c r="P1" s="1"/>
      <c r="Q1" s="1"/>
      <c r="R1" s="1"/>
      <c r="S1" s="1"/>
      <c r="T1" s="1"/>
      <c r="U1" s="1"/>
      <c r="V1" s="1"/>
      <c r="W1" s="1"/>
      <c r="X1" s="1"/>
      <c r="Y1" s="1"/>
      <c r="Z1" s="1"/>
    </row>
    <row r="2" ht="25.2" spans="1:26">
      <c r="A2" s="1"/>
      <c r="B2" s="3" t="s">
        <v>276</v>
      </c>
      <c r="C2" s="3"/>
      <c r="D2" s="3"/>
      <c r="E2" s="3"/>
      <c r="F2" s="3"/>
      <c r="G2" s="3"/>
      <c r="H2" s="3"/>
      <c r="I2" s="3"/>
      <c r="J2" s="3"/>
      <c r="K2" s="3"/>
      <c r="L2" s="3"/>
      <c r="M2" s="3"/>
      <c r="N2" s="3"/>
      <c r="O2" s="3"/>
      <c r="P2" s="3"/>
      <c r="Q2" s="3"/>
      <c r="R2" s="3"/>
      <c r="S2" s="3"/>
      <c r="T2" s="3"/>
      <c r="U2" s="3"/>
      <c r="V2" s="3"/>
      <c r="W2" s="3"/>
      <c r="X2" s="3"/>
      <c r="Y2" s="3"/>
      <c r="Z2" s="3"/>
    </row>
    <row r="3" spans="1:26">
      <c r="A3" s="4" t="s">
        <v>277</v>
      </c>
      <c r="B3" s="5"/>
      <c r="C3" s="5"/>
      <c r="D3" s="5"/>
      <c r="E3" s="5"/>
      <c r="F3" s="5"/>
      <c r="G3" s="5"/>
      <c r="H3" s="6"/>
      <c r="I3" s="6"/>
      <c r="J3" s="6"/>
      <c r="K3" s="6"/>
      <c r="L3" s="6"/>
      <c r="M3" s="6"/>
      <c r="N3" s="24"/>
      <c r="O3" s="24"/>
      <c r="P3" s="24"/>
      <c r="Q3" s="24"/>
      <c r="R3" s="24"/>
      <c r="S3" s="24"/>
      <c r="T3" s="24"/>
      <c r="U3" s="24"/>
      <c r="V3" s="5" t="s">
        <v>278</v>
      </c>
      <c r="W3" s="5"/>
      <c r="X3" s="5"/>
      <c r="Y3" s="5"/>
      <c r="Z3" s="26"/>
    </row>
    <row r="4" spans="1:26">
      <c r="A4" s="7" t="s">
        <v>4</v>
      </c>
      <c r="B4" s="7" t="s">
        <v>279</v>
      </c>
      <c r="C4" s="8" t="s">
        <v>280</v>
      </c>
      <c r="D4" s="9"/>
      <c r="E4" s="9"/>
      <c r="F4" s="9"/>
      <c r="G4" s="9"/>
      <c r="H4" s="9"/>
      <c r="I4" s="9"/>
      <c r="J4" s="25"/>
      <c r="K4" s="8" t="s">
        <v>281</v>
      </c>
      <c r="L4" s="9"/>
      <c r="M4" s="9"/>
      <c r="N4" s="9"/>
      <c r="O4" s="9"/>
      <c r="P4" s="9"/>
      <c r="Q4" s="9"/>
      <c r="R4" s="9"/>
      <c r="S4" s="9"/>
      <c r="T4" s="9"/>
      <c r="U4" s="9"/>
      <c r="V4" s="9"/>
      <c r="W4" s="9"/>
      <c r="X4" s="9"/>
      <c r="Y4" s="9"/>
      <c r="Z4" s="25"/>
    </row>
    <row r="5" ht="19.5" customHeight="1" spans="1:26">
      <c r="A5" s="10"/>
      <c r="B5" s="10"/>
      <c r="C5" s="7" t="s">
        <v>282</v>
      </c>
      <c r="D5" s="7" t="s">
        <v>283</v>
      </c>
      <c r="E5" s="7" t="s">
        <v>284</v>
      </c>
      <c r="F5" s="11" t="s">
        <v>285</v>
      </c>
      <c r="G5" s="7" t="s">
        <v>286</v>
      </c>
      <c r="H5" s="7" t="s">
        <v>287</v>
      </c>
      <c r="I5" s="7" t="s">
        <v>288</v>
      </c>
      <c r="J5" s="7" t="s">
        <v>289</v>
      </c>
      <c r="K5" s="7" t="s">
        <v>290</v>
      </c>
      <c r="L5" s="8" t="s">
        <v>291</v>
      </c>
      <c r="M5" s="9"/>
      <c r="N5" s="9"/>
      <c r="O5" s="9"/>
      <c r="P5" s="25"/>
      <c r="Q5" s="8" t="s">
        <v>292</v>
      </c>
      <c r="R5" s="9"/>
      <c r="S5" s="9"/>
      <c r="T5" s="9"/>
      <c r="U5" s="25"/>
      <c r="V5" s="8" t="s">
        <v>293</v>
      </c>
      <c r="W5" s="9"/>
      <c r="X5" s="9"/>
      <c r="Y5" s="9"/>
      <c r="Z5" s="25"/>
    </row>
    <row r="6" ht="19.5" customHeight="1" spans="1:26">
      <c r="A6" s="10"/>
      <c r="B6" s="10"/>
      <c r="C6" s="10"/>
      <c r="D6" s="10"/>
      <c r="E6" s="10"/>
      <c r="F6" s="12"/>
      <c r="G6" s="10"/>
      <c r="H6" s="10"/>
      <c r="I6" s="10"/>
      <c r="J6" s="10"/>
      <c r="K6" s="10"/>
      <c r="L6" s="7" t="s">
        <v>294</v>
      </c>
      <c r="M6" s="7" t="s">
        <v>295</v>
      </c>
      <c r="N6" s="7" t="s">
        <v>296</v>
      </c>
      <c r="O6" s="7" t="s">
        <v>297</v>
      </c>
      <c r="P6" s="7" t="s">
        <v>298</v>
      </c>
      <c r="Q6" s="7" t="s">
        <v>294</v>
      </c>
      <c r="R6" s="7" t="s">
        <v>295</v>
      </c>
      <c r="S6" s="7" t="s">
        <v>296</v>
      </c>
      <c r="T6" s="7" t="s">
        <v>297</v>
      </c>
      <c r="U6" s="7" t="s">
        <v>298</v>
      </c>
      <c r="V6" s="7" t="s">
        <v>294</v>
      </c>
      <c r="W6" s="7" t="s">
        <v>295</v>
      </c>
      <c r="X6" s="7" t="s">
        <v>296</v>
      </c>
      <c r="Y6" s="7" t="s">
        <v>297</v>
      </c>
      <c r="Z6" s="7" t="s">
        <v>298</v>
      </c>
    </row>
    <row r="7" ht="26.1" customHeight="1" spans="1:26">
      <c r="A7" s="10"/>
      <c r="B7" s="10"/>
      <c r="C7" s="10"/>
      <c r="D7" s="10"/>
      <c r="E7" s="10"/>
      <c r="F7" s="12"/>
      <c r="G7" s="10"/>
      <c r="H7" s="10"/>
      <c r="I7" s="10"/>
      <c r="J7" s="10"/>
      <c r="K7" s="10"/>
      <c r="L7" s="10"/>
      <c r="M7" s="10"/>
      <c r="N7" s="10"/>
      <c r="O7" s="10"/>
      <c r="P7" s="10"/>
      <c r="Q7" s="10"/>
      <c r="R7" s="10"/>
      <c r="S7" s="10"/>
      <c r="T7" s="10"/>
      <c r="U7" s="10"/>
      <c r="V7" s="10"/>
      <c r="W7" s="10"/>
      <c r="X7" s="10"/>
      <c r="Y7" s="10"/>
      <c r="Z7" s="10"/>
    </row>
    <row r="8" ht="21.95" customHeight="1" spans="1:26">
      <c r="A8" s="13">
        <v>1</v>
      </c>
      <c r="B8" s="13" t="s">
        <v>112</v>
      </c>
      <c r="C8" s="13">
        <v>25230</v>
      </c>
      <c r="D8" s="13">
        <v>15</v>
      </c>
      <c r="E8" s="13">
        <v>0</v>
      </c>
      <c r="F8" s="13">
        <v>0.06</v>
      </c>
      <c r="G8" s="14" t="s">
        <v>299</v>
      </c>
      <c r="H8" s="13">
        <v>2018</v>
      </c>
      <c r="I8" s="13">
        <v>2019</v>
      </c>
      <c r="J8" s="13"/>
      <c r="K8" s="13">
        <v>16777</v>
      </c>
      <c r="L8" s="13">
        <f>M8+N8+O8+P8</f>
        <v>11405.36</v>
      </c>
      <c r="M8" s="13">
        <v>6171.85</v>
      </c>
      <c r="N8" s="13">
        <v>1804.9</v>
      </c>
      <c r="O8" s="13">
        <v>34</v>
      </c>
      <c r="P8" s="13">
        <v>3394.61</v>
      </c>
      <c r="Q8" s="13">
        <f>R8+S8+T8+U8</f>
        <v>11405.36</v>
      </c>
      <c r="R8" s="13">
        <v>6171.85</v>
      </c>
      <c r="S8" s="13">
        <v>1804.9</v>
      </c>
      <c r="T8" s="13">
        <v>34</v>
      </c>
      <c r="U8" s="13">
        <v>3394.61</v>
      </c>
      <c r="V8" s="13">
        <f>W8+X8+Y8+Z8</f>
        <v>11405.36</v>
      </c>
      <c r="W8" s="13">
        <v>6171.85</v>
      </c>
      <c r="X8" s="13">
        <v>1804.9</v>
      </c>
      <c r="Y8" s="13">
        <v>34</v>
      </c>
      <c r="Z8" s="13">
        <v>3394.61</v>
      </c>
    </row>
    <row r="9" spans="1:26">
      <c r="A9" s="15"/>
      <c r="B9" s="15"/>
      <c r="C9" s="15"/>
      <c r="D9" s="15"/>
      <c r="E9" s="15"/>
      <c r="F9" s="16"/>
      <c r="G9" s="15"/>
      <c r="H9" s="15"/>
      <c r="I9" s="15"/>
      <c r="J9" s="15"/>
      <c r="K9" s="15"/>
      <c r="L9" s="15"/>
      <c r="M9" s="15"/>
      <c r="N9" s="15"/>
      <c r="O9" s="15"/>
      <c r="P9" s="15"/>
      <c r="Q9" s="15"/>
      <c r="R9" s="15"/>
      <c r="S9" s="15"/>
      <c r="T9" s="15"/>
      <c r="U9" s="15"/>
      <c r="V9" s="15"/>
      <c r="W9" s="15"/>
      <c r="X9" s="15"/>
      <c r="Y9" s="15"/>
      <c r="Z9" s="15"/>
    </row>
    <row r="10" spans="1:26">
      <c r="A10" s="17"/>
      <c r="B10" s="17"/>
      <c r="C10" s="17"/>
      <c r="D10" s="17"/>
      <c r="E10" s="17"/>
      <c r="F10" s="18"/>
      <c r="G10" s="17"/>
      <c r="H10" s="17"/>
      <c r="I10" s="17"/>
      <c r="J10" s="17"/>
      <c r="K10" s="17"/>
      <c r="L10" s="17"/>
      <c r="M10" s="17"/>
      <c r="N10" s="17"/>
      <c r="O10" s="17"/>
      <c r="P10" s="17"/>
      <c r="Q10" s="17"/>
      <c r="R10" s="17"/>
      <c r="S10" s="17"/>
      <c r="T10" s="17"/>
      <c r="U10" s="17"/>
      <c r="V10" s="17"/>
      <c r="W10" s="17"/>
      <c r="X10" s="17"/>
      <c r="Y10" s="17"/>
      <c r="Z10" s="17"/>
    </row>
    <row r="11" spans="1:26">
      <c r="A11" s="17"/>
      <c r="B11" s="17"/>
      <c r="C11" s="17"/>
      <c r="D11" s="17"/>
      <c r="E11" s="17"/>
      <c r="F11" s="18"/>
      <c r="G11" s="17"/>
      <c r="H11" s="17"/>
      <c r="I11" s="17"/>
      <c r="J11" s="17"/>
      <c r="K11" s="17"/>
      <c r="L11" s="17"/>
      <c r="M11" s="17"/>
      <c r="N11" s="17"/>
      <c r="O11" s="17"/>
      <c r="P11" s="17"/>
      <c r="Q11" s="17"/>
      <c r="R11" s="17"/>
      <c r="S11" s="17"/>
      <c r="T11" s="17"/>
      <c r="U11" s="17"/>
      <c r="V11" s="17"/>
      <c r="W11" s="17"/>
      <c r="X11" s="17"/>
      <c r="Y11" s="17"/>
      <c r="Z11" s="17"/>
    </row>
    <row r="12" spans="1:26">
      <c r="A12" s="19"/>
      <c r="B12" s="19"/>
      <c r="C12" s="19"/>
      <c r="D12" s="19"/>
      <c r="E12" s="19"/>
      <c r="F12" s="20"/>
      <c r="G12" s="19"/>
      <c r="H12" s="19"/>
      <c r="I12" s="19"/>
      <c r="J12" s="19"/>
      <c r="K12" s="19"/>
      <c r="L12" s="19"/>
      <c r="M12" s="19"/>
      <c r="N12" s="19"/>
      <c r="O12" s="19"/>
      <c r="P12" s="19"/>
      <c r="Q12" s="19"/>
      <c r="R12" s="19"/>
      <c r="S12" s="19"/>
      <c r="T12" s="19"/>
      <c r="U12" s="19"/>
      <c r="V12" s="19"/>
      <c r="W12" s="19"/>
      <c r="X12" s="19"/>
      <c r="Y12" s="19"/>
      <c r="Z12" s="19"/>
    </row>
    <row r="13" spans="1:26">
      <c r="A13" s="21"/>
      <c r="B13" s="21"/>
      <c r="C13" s="21"/>
      <c r="D13" s="21"/>
      <c r="E13" s="21"/>
      <c r="F13" s="22"/>
      <c r="G13" s="21"/>
      <c r="H13" s="21"/>
      <c r="I13" s="21"/>
      <c r="J13" s="21"/>
      <c r="K13" s="21"/>
      <c r="L13" s="21"/>
      <c r="M13" s="21"/>
      <c r="N13" s="21"/>
      <c r="O13" s="21"/>
      <c r="P13" s="21"/>
      <c r="Q13" s="21"/>
      <c r="R13" s="21"/>
      <c r="S13" s="21"/>
      <c r="T13" s="21"/>
      <c r="U13" s="21"/>
      <c r="V13" s="21"/>
      <c r="W13" s="21"/>
      <c r="X13" s="21"/>
      <c r="Y13" s="21"/>
      <c r="Z13" s="21"/>
    </row>
    <row r="14" spans="1:26">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sheetData>
  <mergeCells count="35">
    <mergeCell ref="A1:B1"/>
    <mergeCell ref="B2:Z2"/>
    <mergeCell ref="A3:G3"/>
    <mergeCell ref="V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21875" right="0.16875" top="0.75" bottom="0.75" header="0.309027777777778" footer="0.309027777777778"/>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来源表1</vt:lpstr>
      <vt:lpstr>项目计划表2</vt:lpstr>
      <vt:lpstr>整合工作表3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2018-06-15T03:24:00Z</dcterms:created>
  <cp:lastPrinted>2019-05-04T10:02:00Z</cp:lastPrinted>
  <dcterms:modified xsi:type="dcterms:W3CDTF">2019-11-13T05:07:46Z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