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64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8" r:id="rId8"/>
    <sheet name="政府性基金预算支出情况表" sheetId="9" r:id="rId9"/>
    <sheet name="政府购买服务预算表" sheetId="10" r:id="rId10"/>
    <sheet name="项目支出绩效表" sheetId="11" r:id="rId11"/>
  </sheets>
  <calcPr calcId="124519"/>
</workbook>
</file>

<file path=xl/calcChain.xml><?xml version="1.0" encoding="utf-8"?>
<calcChain xmlns="http://schemas.openxmlformats.org/spreadsheetml/2006/main">
  <c r="B9" i="7"/>
  <c r="B6"/>
  <c r="E72" i="6"/>
  <c r="D72"/>
  <c r="C72"/>
  <c r="C55"/>
  <c r="C43"/>
  <c r="C42"/>
  <c r="C41"/>
  <c r="C35"/>
  <c r="C34"/>
  <c r="C33"/>
  <c r="C31"/>
  <c r="C29"/>
  <c r="C27"/>
  <c r="C26"/>
  <c r="C25"/>
  <c r="C24"/>
  <c r="C21"/>
  <c r="C20"/>
  <c r="C18"/>
  <c r="C16"/>
  <c r="C15"/>
  <c r="C14"/>
  <c r="C13"/>
  <c r="C11"/>
  <c r="C8"/>
  <c r="C7"/>
  <c r="C6"/>
  <c r="E42" i="5"/>
  <c r="D42"/>
  <c r="C42"/>
  <c r="C40"/>
  <c r="C33"/>
  <c r="C32"/>
  <c r="C30"/>
  <c r="E27"/>
  <c r="C27"/>
  <c r="E26"/>
  <c r="C26"/>
  <c r="E25"/>
  <c r="C25"/>
  <c r="C24"/>
  <c r="E23"/>
  <c r="C23"/>
  <c r="E22"/>
  <c r="C22"/>
  <c r="C21"/>
  <c r="E20"/>
  <c r="C20"/>
  <c r="E19"/>
  <c r="C19"/>
  <c r="E18"/>
  <c r="C18"/>
  <c r="C14"/>
  <c r="E12"/>
  <c r="C12"/>
  <c r="C11"/>
  <c r="C9"/>
  <c r="C7"/>
  <c r="D32" i="4"/>
  <c r="B32"/>
  <c r="D28"/>
  <c r="B28"/>
  <c r="E42" i="3"/>
  <c r="D42"/>
  <c r="C42"/>
  <c r="C40"/>
  <c r="C33"/>
  <c r="C32"/>
  <c r="C30"/>
  <c r="E27"/>
  <c r="C27"/>
  <c r="E26"/>
  <c r="C26"/>
  <c r="E25"/>
  <c r="C25"/>
  <c r="C24"/>
  <c r="E23"/>
  <c r="C23"/>
  <c r="E22"/>
  <c r="C22"/>
  <c r="C21"/>
  <c r="E20"/>
  <c r="C20"/>
  <c r="E19"/>
  <c r="C19"/>
  <c r="E18"/>
  <c r="C18"/>
  <c r="C14"/>
  <c r="E12"/>
  <c r="C12"/>
  <c r="C11"/>
  <c r="C9"/>
  <c r="C7"/>
  <c r="D7" i="2"/>
  <c r="C7"/>
  <c r="D31" i="1"/>
  <c r="B31"/>
  <c r="D28"/>
  <c r="B28"/>
</calcChain>
</file>

<file path=xl/sharedStrings.xml><?xml version="1.0" encoding="utf-8"?>
<sst xmlns="http://schemas.openxmlformats.org/spreadsheetml/2006/main" count="439" uniqueCount="303">
  <si>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</si>
  <si>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</si>
  <si>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</si>
  <si>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</si>
  <si>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</si>
  <si>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</si>
  <si>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</si>
  <si>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</si>
  <si>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</si>
  <si>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</si>
  <si>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</si>
  <si>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</si>
  <si>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</si>
  <si>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</si>
  <si>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</si>
  <si>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</si>
  <si>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</si>
  <si>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</si>
  <si>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</si>
  <si>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</si>
  <si>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</si>
  <si>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</si>
  <si>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</si>
  <si>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</si>
  <si>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</si>
  <si>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</si>
  <si>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</si>
  <si>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</si>
  <si>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</si>
  <si>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</si>
  <si>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</si>
  <si>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</si>
  <si>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</si>
  <si>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</si>
  <si>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</si>
  <si>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</si>
  <si>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</si>
  <si>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</si>
  <si>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</si>
  <si>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</si>
  <si>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</si>
  <si>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</si>
  <si>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</si>
  <si>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</si>
  <si>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</si>
  <si>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</si>
  <si>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</si>
  <si>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</si>
  <si>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</si>
  <si>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</si>
  <si>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</si>
  <si>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</si>
  <si>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</si>
  <si>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</si>
  <si>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</si>
  <si>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</si>
  <si>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</si>
  <si>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</si>
  <si>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006</t>
  </si>
  <si>
    <t>察隅县</t>
  </si>
  <si>
    <t>006053</t>
  </si>
  <si>
    <t>察隅县林业和草原局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</si>
  <si>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</si>
  <si>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</si>
  <si>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</si>
  <si>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</si>
  <si>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</si>
  <si>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</si>
  <si>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</si>
  <si>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</si>
  <si>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</si>
  <si>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节能环保支出</t>
  </si>
  <si>
    <t xml:space="preserve"> 自然生态保护</t>
  </si>
  <si>
    <t xml:space="preserve">  生态保护</t>
  </si>
  <si>
    <t xml:space="preserve"> 天然林保护</t>
  </si>
  <si>
    <t xml:space="preserve">  停伐补助</t>
  </si>
  <si>
    <t xml:space="preserve"> 退耕还林还草</t>
  </si>
  <si>
    <t xml:space="preserve">  退耕现金</t>
  </si>
  <si>
    <t xml:space="preserve">  其他退耕还林还草支出</t>
  </si>
  <si>
    <t>其他节能环保支出</t>
  </si>
  <si>
    <t>农林水支出</t>
  </si>
  <si>
    <t xml:space="preserve"> 林业和草原</t>
  </si>
  <si>
    <t xml:space="preserve">  行政运行</t>
  </si>
  <si>
    <t xml:space="preserve">  一般行政管理事务</t>
  </si>
  <si>
    <t xml:space="preserve">  森林资源培育</t>
  </si>
  <si>
    <t xml:space="preserve">  森林生态效益补偿</t>
  </si>
  <si>
    <t xml:space="preserve">  自然保护区等管理</t>
  </si>
  <si>
    <t xml:space="preserve">  动植物保护</t>
  </si>
  <si>
    <t xml:space="preserve">  执法与监督</t>
  </si>
  <si>
    <t xml:space="preserve">  成品油价格改革对林业的补贴</t>
  </si>
  <si>
    <t xml:space="preserve">  林业草原防灾减灾</t>
  </si>
  <si>
    <t xml:space="preserve">  国家公园</t>
  </si>
  <si>
    <t xml:space="preserve">  其他林业和草原支出</t>
  </si>
  <si>
    <t>社会保障和就业支出</t>
  </si>
  <si>
    <t>财政对基本养老保险基金的补助</t>
  </si>
  <si>
    <t>2082699</t>
  </si>
  <si>
    <t xml:space="preserve">  财政对其他基本养老保险基金的补助</t>
  </si>
  <si>
    <t>财政对其他社会保险基金的补助</t>
  </si>
  <si>
    <t>2082701</t>
  </si>
  <si>
    <t xml:space="preserve">  财政对失业保险基金的补助</t>
  </si>
  <si>
    <t>2082702</t>
  </si>
  <si>
    <t xml:space="preserve">  财政对工伤保险基金的补助</t>
  </si>
  <si>
    <t>卫生健康支出</t>
  </si>
  <si>
    <t>21012</t>
  </si>
  <si>
    <t>财政对基本医疗保险基金的补助</t>
  </si>
  <si>
    <t>2101201</t>
  </si>
  <si>
    <t xml:space="preserve">  财政对职工基本医疗保险基金的补助</t>
  </si>
  <si>
    <t>2101103</t>
  </si>
  <si>
    <t xml:space="preserve">  公务员医疗补助</t>
  </si>
  <si>
    <t>221</t>
  </si>
  <si>
    <t>住房保障支出</t>
  </si>
  <si>
    <t>22102</t>
  </si>
  <si>
    <t>住房改革支出</t>
  </si>
  <si>
    <t>2210201</t>
  </si>
  <si>
    <t xml:space="preserve">  住房公积金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</si>
  <si>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</si>
  <si>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</si>
  <si>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</si>
  <si>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</si>
  <si>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</si>
  <si>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</si>
  <si>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</si>
  <si>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</si>
  <si>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</si>
  <si>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</si>
  <si>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</si>
  <si>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</si>
  <si>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</si>
  <si>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</si>
  <si>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</si>
  <si>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</si>
  <si>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</si>
  <si>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</si>
  <si>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</si>
  <si>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</si>
  <si>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</si>
  <si>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</si>
  <si>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</si>
  <si>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</si>
  <si>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</si>
  <si>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</si>
  <si>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</si>
  <si>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</si>
  <si>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</si>
  <si>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</si>
  <si>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</si>
  <si>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</si>
  <si>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</si>
  <si>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</si>
  <si>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</si>
  <si>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</si>
  <si>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</si>
  <si>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</si>
  <si>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</si>
  <si>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</si>
  <si>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</si>
  <si>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</si>
  <si>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</si>
  <si>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</si>
  <si>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</si>
  <si>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</si>
  <si>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</si>
  <si>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</si>
  <si>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</si>
  <si>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</si>
  <si>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</si>
  <si>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</si>
  <si>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</si>
  <si>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</si>
  <si>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</si>
  <si>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</si>
  <si>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</si>
  <si>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</si>
  <si>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</si>
  <si>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</si>
  <si>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</si>
  <si>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</si>
  <si>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</si>
  <si>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</si>
  <si>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</si>
  <si>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</si>
  <si>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</si>
  <si>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</si>
  <si>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</si>
  <si>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</si>
  <si>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</si>
  <si>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</si>
  <si>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</si>
  <si>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</si>
  <si>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</si>
  <si>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</si>
  <si>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</si>
  <si>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</si>
  <si>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</si>
  <si>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</si>
  <si>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</si>
  <si>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</si>
  <si>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</si>
  <si>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</si>
  <si>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</si>
  <si>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</si>
  <si>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</si>
  <si>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</si>
  <si>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</si>
  <si>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</si>
  <si>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</si>
  <si>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</si>
  <si>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</si>
  <si>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</si>
  <si>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</si>
  <si>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</si>
  <si>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</si>
  <si>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</si>
  <si>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</si>
  <si>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</si>
  <si>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</si>
  <si>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</si>
  <si>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</si>
  <si>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</si>
  <si>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</si>
  <si>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</si>
  <si>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</si>
  <si>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</si>
  <si>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</si>
  <si>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</si>
  <si>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</si>
  <si>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</si>
  <si>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</si>
  <si>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</si>
  <si>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</si>
  <si>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</si>
  <si>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</si>
  <si>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</si>
  <si>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</si>
  <si>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</si>
  <si>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</si>
  <si>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</si>
  <si>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</si>
  <si>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</si>
  <si>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</si>
  <si>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</si>
  <si>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</si>
  <si>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</si>
  <si>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</si>
  <si>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</si>
  <si>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</si>
  <si>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</si>
  <si>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</si>
  <si>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</si>
  <si>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</si>
  <si>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</si>
  <si>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</si>
  <si>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</si>
  <si>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</si>
  <si>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</si>
  <si>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</si>
  <si>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</si>
  <si>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</si>
  <si>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</si>
  <si>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</si>
  <si>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</si>
  <si>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</si>
  <si>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</si>
  <si>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</si>
  <si>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</si>
  <si>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</si>
  <si>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</si>
  <si>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</si>
  <si>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</si>
  <si>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</si>
  <si>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</si>
  <si>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</si>
  <si>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</si>
  <si>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</si>
  <si>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</si>
  <si>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</si>
  <si>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</si>
  <si>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</si>
  <si>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</si>
  <si>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</si>
  <si>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</si>
  <si>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</si>
  <si>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</si>
  <si>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</si>
  <si>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</si>
  <si>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</si>
  <si>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</si>
  <si>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</si>
  <si>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</si>
  <si>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</si>
  <si>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</si>
  <si>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</si>
  <si>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</si>
  <si>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</si>
  <si>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</si>
  <si>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</si>
  <si>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</si>
  <si>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</si>
  <si>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</si>
  <si>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部门名称：察隅县林业和草原局</t>
    <phoneticPr fontId="13" type="noConversion"/>
  </si>
  <si>
    <t>部门/单位：察隅县林业和草原局</t>
    <phoneticPr fontId="13" type="noConversion"/>
  </si>
  <si>
    <t>察隅县林业和草原局</t>
    <phoneticPr fontId="13" type="noConversion"/>
  </si>
  <si>
    <t>单位名称：察隅县林业和草原局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</si>
</sst>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family val="1"/>
    </font>
    <font>
      <sz val="11"/>
      <color theme="1"/>
      <name val="Simhei"/>
      <family val="1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Border="1">
      <alignment vertical="center"/>
    </xf>
    <xf numFmtId="0" fontId="8" fillId="0" borderId="0" xfId="0" applyNumberFormat="1" applyFont="1" applyFill="1" applyAlignment="1"/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  <col min="5" max="5" width="11.44140625"/>
  </cols>
  <sheetData>
    <row r="1" spans="1:4" ht="20.100000000000001" customHeight="1">
      <c r="A1" s="50" t="s">
        <v>0</v>
      </c>
      <c r="B1" s="50"/>
      <c r="C1" s="50"/>
      <c r="D1" s="50"/>
    </row>
    <row r="2" spans="1:4" ht="15" customHeight="1">
      <c r="A2" s="51" t="s">
        <v>299</v>
      </c>
      <c r="B2" s="52"/>
      <c r="C2" s="52"/>
      <c r="D2" s="9" t="s">
        <v>2</v>
      </c>
    </row>
    <row r="3" spans="1:4" ht="30" customHeight="1">
      <c r="A3" s="53" t="s">
        <v>3</v>
      </c>
      <c r="B3" s="53"/>
      <c r="C3" s="53" t="s">
        <v>4</v>
      </c>
      <c r="D3" s="53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7</v>
      </c>
      <c r="B5" s="17"/>
      <c r="C5" s="12" t="s">
        <v>8</v>
      </c>
      <c r="D5" s="17"/>
    </row>
    <row r="6" spans="1:4" ht="15" customHeight="1">
      <c r="A6" s="15" t="s">
        <v>9</v>
      </c>
      <c r="B6" s="29">
        <v>7631.34</v>
      </c>
      <c r="C6" s="12" t="s">
        <v>10</v>
      </c>
      <c r="D6" s="17"/>
    </row>
    <row r="7" spans="1:4" ht="15" customHeight="1">
      <c r="A7" s="15" t="s">
        <v>11</v>
      </c>
      <c r="B7" s="17"/>
      <c r="C7" s="12" t="s">
        <v>12</v>
      </c>
      <c r="D7" s="17"/>
    </row>
    <row r="8" spans="1:4" ht="15" customHeight="1">
      <c r="A8" s="15" t="s">
        <v>13</v>
      </c>
      <c r="B8" s="17"/>
      <c r="C8" s="12" t="s">
        <v>14</v>
      </c>
      <c r="D8" s="17"/>
    </row>
    <row r="9" spans="1:4" ht="15" customHeight="1">
      <c r="A9" s="47" t="s">
        <v>15</v>
      </c>
      <c r="B9" s="17"/>
      <c r="C9" s="12" t="s">
        <v>16</v>
      </c>
      <c r="D9" s="17"/>
    </row>
    <row r="10" spans="1:4" ht="15" customHeight="1">
      <c r="A10" s="47" t="s">
        <v>17</v>
      </c>
      <c r="B10" s="17"/>
      <c r="C10" s="12" t="s">
        <v>18</v>
      </c>
      <c r="D10" s="17"/>
    </row>
    <row r="11" spans="1:4" ht="15" customHeight="1">
      <c r="A11" s="47" t="s">
        <v>19</v>
      </c>
      <c r="B11" s="17"/>
      <c r="C11" s="12" t="s">
        <v>20</v>
      </c>
      <c r="D11" s="17"/>
    </row>
    <row r="12" spans="1:4" ht="15" customHeight="1">
      <c r="A12" s="47" t="s">
        <v>21</v>
      </c>
      <c r="B12" s="17"/>
      <c r="C12" s="12" t="s">
        <v>22</v>
      </c>
      <c r="D12" s="17">
        <v>33.619999999999997</v>
      </c>
    </row>
    <row r="13" spans="1:4" ht="15" customHeight="1">
      <c r="A13" s="47" t="s">
        <v>23</v>
      </c>
      <c r="B13" s="17"/>
      <c r="C13" s="12" t="s">
        <v>24</v>
      </c>
      <c r="D13" s="17">
        <v>24.15</v>
      </c>
    </row>
    <row r="14" spans="1:4" ht="15" customHeight="1">
      <c r="A14" s="47" t="s">
        <v>25</v>
      </c>
      <c r="B14" s="17"/>
      <c r="C14" s="12" t="s">
        <v>26</v>
      </c>
      <c r="D14" s="17"/>
    </row>
    <row r="15" spans="1:4" ht="15" customHeight="1">
      <c r="A15" s="47"/>
      <c r="B15" s="17"/>
      <c r="C15" s="12" t="s">
        <v>27</v>
      </c>
      <c r="D15" s="17"/>
    </row>
    <row r="16" spans="1:4" ht="15" customHeight="1">
      <c r="A16" s="47"/>
      <c r="B16" s="17"/>
      <c r="C16" s="12" t="s">
        <v>28</v>
      </c>
      <c r="D16" s="17">
        <v>11870.014096999999</v>
      </c>
    </row>
    <row r="17" spans="1:4" ht="15" customHeight="1">
      <c r="A17" s="47"/>
      <c r="B17" s="17"/>
      <c r="C17" s="12" t="s">
        <v>29</v>
      </c>
      <c r="D17" s="17"/>
    </row>
    <row r="18" spans="1:4" ht="15" customHeight="1">
      <c r="A18" s="47"/>
      <c r="B18" s="17"/>
      <c r="C18" s="12" t="s">
        <v>30</v>
      </c>
      <c r="D18" s="17"/>
    </row>
    <row r="19" spans="1:4" ht="15" customHeight="1">
      <c r="A19" s="47"/>
      <c r="B19" s="17"/>
      <c r="C19" s="12" t="s">
        <v>31</v>
      </c>
      <c r="D19" s="17"/>
    </row>
    <row r="20" spans="1:4" ht="15" customHeight="1">
      <c r="A20" s="47"/>
      <c r="B20" s="17"/>
      <c r="C20" s="12" t="s">
        <v>32</v>
      </c>
      <c r="D20" s="17"/>
    </row>
    <row r="21" spans="1:4" ht="15" customHeight="1">
      <c r="A21" s="47"/>
      <c r="B21" s="17"/>
      <c r="C21" s="12" t="s">
        <v>33</v>
      </c>
      <c r="D21" s="17"/>
    </row>
    <row r="22" spans="1:4" ht="15" customHeight="1">
      <c r="A22" s="47"/>
      <c r="B22" s="17"/>
      <c r="C22" s="12" t="s">
        <v>34</v>
      </c>
      <c r="D22" s="17"/>
    </row>
    <row r="23" spans="1:4" ht="15" customHeight="1">
      <c r="A23" s="47"/>
      <c r="B23" s="17"/>
      <c r="C23" s="12" t="s">
        <v>35</v>
      </c>
      <c r="D23" s="23">
        <v>26.91</v>
      </c>
    </row>
    <row r="24" spans="1:4" ht="15" customHeight="1">
      <c r="A24" s="47"/>
      <c r="B24" s="17"/>
      <c r="C24" s="12" t="s">
        <v>36</v>
      </c>
      <c r="D24" s="17"/>
    </row>
    <row r="25" spans="1:4" ht="15" customHeight="1">
      <c r="A25" s="47"/>
      <c r="B25" s="17"/>
      <c r="C25" s="12" t="s">
        <v>37</v>
      </c>
      <c r="D25" s="17"/>
    </row>
    <row r="26" spans="1:4" ht="15" customHeight="1">
      <c r="A26" s="47"/>
      <c r="B26" s="17"/>
      <c r="C26" s="12" t="s">
        <v>38</v>
      </c>
      <c r="D26" s="17"/>
    </row>
    <row r="27" spans="1:4" ht="15" customHeight="1">
      <c r="A27" s="47"/>
      <c r="B27" s="17"/>
      <c r="C27" s="12" t="s">
        <v>39</v>
      </c>
      <c r="D27" s="17"/>
    </row>
    <row r="28" spans="1:4" ht="15" customHeight="1">
      <c r="A28" s="10" t="s">
        <v>40</v>
      </c>
      <c r="B28" s="30">
        <f>SUM(B5:B14)</f>
        <v>7631.34</v>
      </c>
      <c r="C28" s="10" t="s">
        <v>41</v>
      </c>
      <c r="D28" s="17">
        <f>SUM(D5:D27)</f>
        <v>11954.694097</v>
      </c>
    </row>
    <row r="29" spans="1:4" ht="15" customHeight="1">
      <c r="A29" s="12"/>
      <c r="B29" s="17"/>
      <c r="C29" s="12"/>
      <c r="D29" s="17"/>
    </row>
    <row r="30" spans="1:4" ht="15" customHeight="1">
      <c r="A30" s="12" t="s">
        <v>42</v>
      </c>
      <c r="B30" s="29">
        <v>4323.3540970000004</v>
      </c>
      <c r="C30" s="12" t="s">
        <v>43</v>
      </c>
      <c r="D30" s="17">
        <v>0</v>
      </c>
    </row>
    <row r="31" spans="1:4" ht="15" customHeight="1">
      <c r="A31" s="10" t="s">
        <v>44</v>
      </c>
      <c r="B31" s="17">
        <f>B28+B30</f>
        <v>11954.694097</v>
      </c>
      <c r="C31" s="10" t="s">
        <v>45</v>
      </c>
      <c r="D31" s="17">
        <f>D28+D30</f>
        <v>11954.694097</v>
      </c>
    </row>
  </sheetData>
  <mergeCells count="4">
    <mergeCell ref="A1:D1"/>
    <mergeCell ref="A2:C2"/>
    <mergeCell ref="A3:B3"/>
    <mergeCell ref="C3:D3"/>
  </mergeCells>
  <phoneticPr fontId="13" type="noConversion"/>
  <pageMargins left="0.69930555555555596" right="0.69930555555555596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A3" sqref="A3:B3"/>
    </sheetView>
  </sheetViews>
  <sheetFormatPr defaultColWidth="9" defaultRowHeight="14.4"/>
  <cols>
    <col min="1" max="1" width="8.44140625" style="40" customWidth="1"/>
    <col min="2" max="2" width="18.88671875" style="40" customWidth="1"/>
    <col min="3" max="3" width="13.21875" style="40" customWidth="1"/>
    <col min="4" max="9" width="16.21875" style="40" customWidth="1"/>
    <col min="10" max="10" width="16.44140625" style="40" customWidth="1"/>
    <col min="11" max="16384" width="9" style="40"/>
  </cols>
  <sheetData>
    <row r="1" spans="1:10" ht="16.350000000000001" customHeight="1">
      <c r="A1" s="55"/>
      <c r="B1" s="55"/>
      <c r="C1" s="41"/>
      <c r="D1" s="41"/>
      <c r="E1" s="56"/>
      <c r="F1" s="56"/>
      <c r="G1" s="56"/>
      <c r="H1" s="56"/>
      <c r="I1" s="56"/>
      <c r="J1" s="41"/>
    </row>
    <row r="2" spans="1:10" ht="22.95" customHeight="1">
      <c r="A2" s="57" t="s">
        <v>46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9.5" customHeight="1">
      <c r="A3" s="59" t="s">
        <v>300</v>
      </c>
      <c r="B3" s="59"/>
      <c r="C3" s="42"/>
      <c r="D3" s="42"/>
      <c r="E3" s="60"/>
      <c r="F3" s="60"/>
      <c r="G3" s="60"/>
      <c r="H3" s="60"/>
      <c r="I3" s="61"/>
      <c r="J3" s="46" t="s">
        <v>47</v>
      </c>
    </row>
    <row r="4" spans="1:10" s="39" customFormat="1" ht="54" customHeight="1">
      <c r="A4" s="54" t="s">
        <v>48</v>
      </c>
      <c r="B4" s="54" t="s">
        <v>49</v>
      </c>
      <c r="C4" s="54" t="s">
        <v>50</v>
      </c>
      <c r="D4" s="54" t="s">
        <v>51</v>
      </c>
      <c r="E4" s="54"/>
      <c r="F4" s="54"/>
      <c r="G4" s="54"/>
      <c r="H4" s="54"/>
      <c r="I4" s="54"/>
      <c r="J4" s="43" t="s">
        <v>42</v>
      </c>
    </row>
    <row r="5" spans="1:10" s="39" customFormat="1" ht="81" customHeight="1">
      <c r="A5" s="54"/>
      <c r="B5" s="54"/>
      <c r="C5" s="54"/>
      <c r="D5" s="43" t="s">
        <v>52</v>
      </c>
      <c r="E5" s="43" t="s">
        <v>53</v>
      </c>
      <c r="F5" s="43" t="s">
        <v>54</v>
      </c>
      <c r="G5" s="43" t="s">
        <v>55</v>
      </c>
      <c r="H5" s="43" t="s">
        <v>56</v>
      </c>
      <c r="I5" s="43" t="s">
        <v>57</v>
      </c>
      <c r="J5" s="43" t="s">
        <v>52</v>
      </c>
    </row>
    <row r="6" spans="1:10" ht="54" customHeight="1">
      <c r="A6" s="44" t="s">
        <v>58</v>
      </c>
      <c r="B6" s="25" t="s">
        <v>59</v>
      </c>
      <c r="C6" s="45"/>
      <c r="D6" s="45"/>
      <c r="E6" s="45"/>
      <c r="F6" s="45"/>
      <c r="G6" s="45"/>
      <c r="H6" s="45"/>
      <c r="I6" s="45"/>
      <c r="J6" s="45"/>
    </row>
    <row r="7" spans="1:10" ht="54" customHeight="1">
      <c r="A7" s="44" t="s">
        <v>60</v>
      </c>
      <c r="B7" s="25" t="s">
        <v>61</v>
      </c>
      <c r="C7" s="29">
        <f>D7+J7</f>
        <v>11954.694097</v>
      </c>
      <c r="D7" s="29">
        <f>E7+F7+G7+H7+I7</f>
        <v>7631.34</v>
      </c>
      <c r="E7" s="29">
        <v>7631.34</v>
      </c>
      <c r="F7" s="29"/>
      <c r="G7" s="29"/>
      <c r="H7" s="29"/>
      <c r="I7" s="29"/>
      <c r="J7" s="29">
        <v>4323.3540970000004</v>
      </c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3" type="noConversion"/>
  <pageMargins left="0.69930555555555596" right="0.69930555555555596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D22" sqref="D22"/>
    </sheetView>
  </sheetViews>
  <sheetFormatPr defaultColWidth="9" defaultRowHeight="14.4"/>
  <cols>
    <col min="2" max="2" width="36" customWidth="1"/>
    <col min="3" max="8" width="13.6640625" customWidth="1"/>
    <col min="9" max="9" width="12.6640625"/>
    <col min="11" max="11" width="11.44140625"/>
  </cols>
  <sheetData>
    <row r="1" spans="1:9" ht="20.100000000000001" customHeight="1">
      <c r="A1" s="50" t="s">
        <v>62</v>
      </c>
      <c r="B1" s="50"/>
      <c r="C1" s="50"/>
      <c r="D1" s="50"/>
      <c r="E1" s="50"/>
      <c r="F1" s="50"/>
      <c r="G1" s="50"/>
      <c r="H1" s="50"/>
    </row>
    <row r="2" spans="1:9" ht="15" customHeight="1">
      <c r="A2" s="19" t="s">
        <v>1</v>
      </c>
      <c r="B2" s="48" t="s">
        <v>301</v>
      </c>
      <c r="C2" s="19"/>
      <c r="D2" s="19"/>
      <c r="E2" s="19"/>
      <c r="F2" s="19"/>
      <c r="G2" s="19"/>
      <c r="H2" s="9" t="s">
        <v>2</v>
      </c>
    </row>
    <row r="3" spans="1:9" ht="30" customHeight="1">
      <c r="A3" s="53" t="s">
        <v>63</v>
      </c>
      <c r="B3" s="53"/>
      <c r="C3" s="62" t="s">
        <v>50</v>
      </c>
      <c r="D3" s="62" t="s">
        <v>64</v>
      </c>
      <c r="E3" s="62" t="s">
        <v>65</v>
      </c>
      <c r="F3" s="62" t="s">
        <v>66</v>
      </c>
      <c r="G3" s="62" t="s">
        <v>67</v>
      </c>
      <c r="H3" s="62" t="s">
        <v>68</v>
      </c>
    </row>
    <row r="4" spans="1:9" ht="30" customHeight="1">
      <c r="A4" s="10" t="s">
        <v>69</v>
      </c>
      <c r="B4" s="10" t="s">
        <v>70</v>
      </c>
      <c r="C4" s="62"/>
      <c r="D4" s="62"/>
      <c r="E4" s="62"/>
      <c r="F4" s="62"/>
      <c r="G4" s="62"/>
      <c r="H4" s="62"/>
    </row>
    <row r="5" spans="1:9" ht="20.100000000000001" customHeight="1">
      <c r="A5" s="11">
        <v>211</v>
      </c>
      <c r="B5" s="12" t="s">
        <v>71</v>
      </c>
      <c r="C5" s="17"/>
      <c r="D5" s="17"/>
      <c r="E5" s="17"/>
      <c r="F5" s="17"/>
      <c r="G5" s="17"/>
      <c r="H5" s="17"/>
    </row>
    <row r="6" spans="1:9" ht="20.100000000000001" customHeight="1">
      <c r="A6" s="11">
        <v>21104</v>
      </c>
      <c r="B6" s="12" t="s">
        <v>72</v>
      </c>
      <c r="C6" s="17"/>
      <c r="D6" s="17"/>
      <c r="E6" s="17"/>
      <c r="F6" s="17"/>
      <c r="G6" s="17"/>
      <c r="H6" s="17"/>
    </row>
    <row r="7" spans="1:9" ht="20.100000000000001" customHeight="1">
      <c r="A7" s="11">
        <v>2110401</v>
      </c>
      <c r="B7" s="12" t="s">
        <v>73</v>
      </c>
      <c r="C7" s="23">
        <f t="shared" ref="C7:C27" si="0">D7+E7</f>
        <v>1.05</v>
      </c>
      <c r="D7" s="17"/>
      <c r="E7" s="17">
        <v>1.05</v>
      </c>
      <c r="F7" s="17"/>
      <c r="G7" s="17"/>
      <c r="H7" s="17"/>
      <c r="I7" s="35"/>
    </row>
    <row r="8" spans="1:9" ht="20.100000000000001" customHeight="1">
      <c r="A8" s="11">
        <v>21105</v>
      </c>
      <c r="B8" s="12" t="s">
        <v>74</v>
      </c>
      <c r="C8" s="23"/>
      <c r="D8" s="17"/>
      <c r="E8" s="17"/>
      <c r="F8" s="17"/>
      <c r="G8" s="17"/>
      <c r="H8" s="17"/>
      <c r="I8" s="35"/>
    </row>
    <row r="9" spans="1:9" ht="20.100000000000001" customHeight="1">
      <c r="A9" s="11">
        <v>2110507</v>
      </c>
      <c r="B9" s="12" t="s">
        <v>75</v>
      </c>
      <c r="C9" s="23">
        <f t="shared" si="0"/>
        <v>149.45077000000001</v>
      </c>
      <c r="D9" s="17"/>
      <c r="E9" s="17">
        <v>149.45077000000001</v>
      </c>
      <c r="F9" s="17"/>
      <c r="G9" s="17"/>
      <c r="H9" s="17"/>
      <c r="I9" s="35"/>
    </row>
    <row r="10" spans="1:9" ht="20.100000000000001" customHeight="1">
      <c r="A10" s="11">
        <v>21106</v>
      </c>
      <c r="B10" s="12" t="s">
        <v>76</v>
      </c>
      <c r="C10" s="23"/>
      <c r="D10" s="17"/>
      <c r="E10" s="29"/>
      <c r="F10" s="17"/>
      <c r="G10" s="17"/>
      <c r="H10" s="17"/>
      <c r="I10" s="35"/>
    </row>
    <row r="11" spans="1:9" ht="20.100000000000001" customHeight="1">
      <c r="A11" s="11">
        <v>2110602</v>
      </c>
      <c r="B11" s="12" t="s">
        <v>77</v>
      </c>
      <c r="C11" s="23">
        <f t="shared" si="0"/>
        <v>17.78</v>
      </c>
      <c r="D11" s="17"/>
      <c r="E11" s="29">
        <v>17.78</v>
      </c>
      <c r="F11" s="17"/>
      <c r="G11" s="17"/>
      <c r="H11" s="17"/>
      <c r="I11" s="35"/>
    </row>
    <row r="12" spans="1:9" ht="20.100000000000001" customHeight="1">
      <c r="A12" s="11">
        <v>2110699</v>
      </c>
      <c r="B12" s="12" t="s">
        <v>78</v>
      </c>
      <c r="C12" s="23">
        <f t="shared" si="0"/>
        <v>35.58</v>
      </c>
      <c r="D12" s="17"/>
      <c r="E12" s="29">
        <f>17.79+17.79</f>
        <v>35.58</v>
      </c>
      <c r="F12" s="17"/>
      <c r="G12" s="17"/>
      <c r="H12" s="17"/>
      <c r="I12" s="35"/>
    </row>
    <row r="13" spans="1:9" ht="20.100000000000001" customHeight="1">
      <c r="A13" s="11">
        <v>21199</v>
      </c>
      <c r="B13" s="12" t="s">
        <v>79</v>
      </c>
      <c r="C13" s="23"/>
      <c r="D13" s="17"/>
      <c r="E13" s="29"/>
      <c r="F13" s="17"/>
      <c r="G13" s="17"/>
      <c r="H13" s="17"/>
      <c r="I13" s="35"/>
    </row>
    <row r="14" spans="1:9" ht="20.100000000000001" customHeight="1">
      <c r="A14" s="11">
        <v>2119901</v>
      </c>
      <c r="B14" s="12" t="s">
        <v>79</v>
      </c>
      <c r="C14" s="23">
        <f t="shared" si="0"/>
        <v>1528.3137730000001</v>
      </c>
      <c r="D14" s="17"/>
      <c r="E14" s="29">
        <v>1528.3137730000001</v>
      </c>
      <c r="F14" s="17"/>
      <c r="G14" s="17"/>
      <c r="H14" s="17"/>
      <c r="I14" s="35"/>
    </row>
    <row r="15" spans="1:9" ht="20.100000000000001" customHeight="1">
      <c r="A15" s="11">
        <v>213</v>
      </c>
      <c r="B15" s="12" t="s">
        <v>80</v>
      </c>
      <c r="C15" s="23"/>
      <c r="D15" s="17"/>
      <c r="E15" s="29"/>
      <c r="F15" s="17"/>
      <c r="G15" s="17"/>
      <c r="H15" s="17"/>
      <c r="I15" s="35"/>
    </row>
    <row r="16" spans="1:9" ht="20.100000000000001" customHeight="1">
      <c r="A16" s="11">
        <v>21302</v>
      </c>
      <c r="B16" s="12" t="s">
        <v>81</v>
      </c>
      <c r="C16" s="23"/>
      <c r="D16" s="17"/>
      <c r="E16" s="29"/>
      <c r="F16" s="17"/>
      <c r="G16" s="17"/>
      <c r="H16" s="17"/>
      <c r="I16" s="35"/>
    </row>
    <row r="17" spans="1:11" ht="20.100000000000001" customHeight="1">
      <c r="A17" s="11">
        <v>2130201</v>
      </c>
      <c r="B17" s="12" t="s">
        <v>82</v>
      </c>
      <c r="C17" s="23"/>
      <c r="D17" s="30">
        <v>268.02999999999997</v>
      </c>
      <c r="E17" s="29"/>
      <c r="F17" s="17"/>
      <c r="G17" s="17"/>
      <c r="H17" s="17"/>
      <c r="I17" s="35"/>
    </row>
    <row r="18" spans="1:11" ht="20.100000000000001" customHeight="1">
      <c r="A18" s="11">
        <v>2130202</v>
      </c>
      <c r="B18" s="12" t="s">
        <v>83</v>
      </c>
      <c r="C18" s="23">
        <f t="shared" si="0"/>
        <v>31.058</v>
      </c>
      <c r="D18" s="17"/>
      <c r="E18" s="29">
        <f>24+7.058</f>
        <v>31.058</v>
      </c>
      <c r="F18" s="17"/>
      <c r="G18" s="17"/>
      <c r="H18" s="17"/>
      <c r="I18" s="35"/>
    </row>
    <row r="19" spans="1:11" ht="20.100000000000001" customHeight="1">
      <c r="A19" s="11">
        <v>2130205</v>
      </c>
      <c r="B19" s="12" t="s">
        <v>84</v>
      </c>
      <c r="C19" s="23">
        <f t="shared" si="0"/>
        <v>731.35346000000004</v>
      </c>
      <c r="D19" s="17"/>
      <c r="E19" s="29">
        <f>110+621.35346</f>
        <v>731.35346000000004</v>
      </c>
      <c r="F19" s="17"/>
      <c r="G19" s="17"/>
      <c r="H19" s="17"/>
      <c r="I19" s="35"/>
      <c r="K19" s="38"/>
    </row>
    <row r="20" spans="1:11" ht="20.100000000000001" customHeight="1">
      <c r="A20" s="11">
        <v>2130209</v>
      </c>
      <c r="B20" s="12" t="s">
        <v>85</v>
      </c>
      <c r="C20" s="23">
        <f t="shared" si="0"/>
        <v>7602.0150139999996</v>
      </c>
      <c r="D20" s="17"/>
      <c r="E20" s="29">
        <f>6608.36+993.655014</f>
        <v>7602.0150139999996</v>
      </c>
      <c r="F20" s="17"/>
      <c r="G20" s="17"/>
      <c r="H20" s="17"/>
      <c r="I20" s="35"/>
    </row>
    <row r="21" spans="1:11" ht="20.100000000000001" customHeight="1">
      <c r="A21" s="11">
        <v>2130210</v>
      </c>
      <c r="B21" s="12" t="s">
        <v>86</v>
      </c>
      <c r="C21" s="23">
        <f t="shared" si="0"/>
        <v>250</v>
      </c>
      <c r="D21" s="17"/>
      <c r="E21" s="29">
        <v>250</v>
      </c>
      <c r="F21" s="17"/>
      <c r="G21" s="17"/>
      <c r="H21" s="17"/>
      <c r="I21" s="35"/>
    </row>
    <row r="22" spans="1:11" ht="20.100000000000001" customHeight="1">
      <c r="A22" s="11">
        <v>2130211</v>
      </c>
      <c r="B22" s="12" t="s">
        <v>87</v>
      </c>
      <c r="C22" s="23">
        <f t="shared" si="0"/>
        <v>43.750610000000002</v>
      </c>
      <c r="D22" s="17"/>
      <c r="E22" s="29">
        <f>43+0.75061</f>
        <v>43.750610000000002</v>
      </c>
      <c r="F22" s="17"/>
      <c r="G22" s="17"/>
      <c r="H22" s="17"/>
      <c r="I22" s="35"/>
    </row>
    <row r="23" spans="1:11" ht="20.100000000000001" customHeight="1">
      <c r="A23" s="11">
        <v>2130213</v>
      </c>
      <c r="B23" s="12" t="s">
        <v>88</v>
      </c>
      <c r="C23" s="23">
        <f t="shared" si="0"/>
        <v>10</v>
      </c>
      <c r="D23" s="17"/>
      <c r="E23" s="17">
        <f>10</f>
        <v>10</v>
      </c>
      <c r="F23" s="17"/>
      <c r="G23" s="17"/>
      <c r="H23" s="17"/>
      <c r="I23" s="35"/>
    </row>
    <row r="24" spans="1:11" ht="20.100000000000001" customHeight="1">
      <c r="A24" s="11">
        <v>2130232</v>
      </c>
      <c r="B24" s="12" t="s">
        <v>89</v>
      </c>
      <c r="C24" s="23">
        <f t="shared" si="0"/>
        <v>8</v>
      </c>
      <c r="D24" s="17"/>
      <c r="E24" s="17">
        <v>8</v>
      </c>
      <c r="F24" s="17"/>
      <c r="G24" s="17"/>
      <c r="H24" s="17"/>
      <c r="I24" s="35"/>
    </row>
    <row r="25" spans="1:11" ht="20.100000000000001" customHeight="1">
      <c r="A25" s="11">
        <v>2130234</v>
      </c>
      <c r="B25" s="12" t="s">
        <v>90</v>
      </c>
      <c r="C25" s="23">
        <f t="shared" si="0"/>
        <v>65.855800000000002</v>
      </c>
      <c r="D25" s="17"/>
      <c r="E25" s="17">
        <f>50+15.8558</f>
        <v>65.855800000000002</v>
      </c>
      <c r="F25" s="17"/>
      <c r="G25" s="17"/>
      <c r="H25" s="17"/>
      <c r="I25" s="35"/>
    </row>
    <row r="26" spans="1:11" ht="20.100000000000001" customHeight="1">
      <c r="A26" s="11">
        <v>2130235</v>
      </c>
      <c r="B26" s="12" t="s">
        <v>91</v>
      </c>
      <c r="C26" s="23">
        <f t="shared" si="0"/>
        <v>100</v>
      </c>
      <c r="D26" s="17"/>
      <c r="E26" s="17">
        <f>100</f>
        <v>100</v>
      </c>
      <c r="F26" s="17"/>
      <c r="G26" s="17"/>
      <c r="H26" s="17"/>
      <c r="I26" s="35"/>
    </row>
    <row r="27" spans="1:11" ht="20.100000000000001" customHeight="1">
      <c r="A27" s="11">
        <v>2130299</v>
      </c>
      <c r="B27" s="12" t="s">
        <v>92</v>
      </c>
      <c r="C27" s="23">
        <f t="shared" si="0"/>
        <v>1017.99667</v>
      </c>
      <c r="D27" s="17"/>
      <c r="E27" s="17">
        <f>305.7+712.29667</f>
        <v>1017.99667</v>
      </c>
      <c r="F27" s="17"/>
      <c r="G27" s="17"/>
      <c r="H27" s="17"/>
      <c r="I27" s="35"/>
    </row>
    <row r="28" spans="1:11" s="36" customFormat="1" ht="20.100000000000001" customHeight="1">
      <c r="A28" s="31">
        <v>208</v>
      </c>
      <c r="B28" s="23" t="s">
        <v>93</v>
      </c>
      <c r="C28" s="23"/>
      <c r="D28" s="23"/>
      <c r="E28" s="23"/>
      <c r="F28" s="23"/>
      <c r="G28" s="23"/>
      <c r="H28" s="23"/>
    </row>
    <row r="29" spans="1:11" s="36" customFormat="1" ht="20.100000000000001" customHeight="1">
      <c r="A29" s="31">
        <v>20826</v>
      </c>
      <c r="B29" s="32" t="s">
        <v>94</v>
      </c>
      <c r="C29" s="23"/>
      <c r="D29" s="23"/>
      <c r="E29" s="23"/>
      <c r="F29" s="23"/>
      <c r="G29" s="23"/>
      <c r="H29" s="23"/>
    </row>
    <row r="30" spans="1:11" s="36" customFormat="1" ht="20.100000000000001" customHeight="1">
      <c r="A30" s="31" t="s">
        <v>95</v>
      </c>
      <c r="B30" s="32" t="s">
        <v>96</v>
      </c>
      <c r="C30" s="23">
        <f t="shared" ref="C30:C33" si="1">D30+E30</f>
        <v>33.03</v>
      </c>
      <c r="D30" s="23">
        <v>33.03</v>
      </c>
      <c r="E30" s="23"/>
      <c r="F30" s="23"/>
      <c r="G30" s="23"/>
      <c r="H30" s="23"/>
    </row>
    <row r="31" spans="1:11" s="36" customFormat="1" ht="20.100000000000001" customHeight="1">
      <c r="A31" s="31">
        <v>20827</v>
      </c>
      <c r="B31" s="32" t="s">
        <v>97</v>
      </c>
      <c r="C31" s="23"/>
      <c r="D31" s="23"/>
      <c r="E31" s="23"/>
      <c r="F31" s="23"/>
      <c r="G31" s="23"/>
      <c r="H31" s="23"/>
    </row>
    <row r="32" spans="1:11" s="36" customFormat="1" ht="20.100000000000001" customHeight="1">
      <c r="A32" s="31" t="s">
        <v>98</v>
      </c>
      <c r="B32" s="32" t="s">
        <v>99</v>
      </c>
      <c r="C32" s="23">
        <f t="shared" si="1"/>
        <v>0.18</v>
      </c>
      <c r="D32" s="23">
        <v>0.18</v>
      </c>
      <c r="E32" s="23"/>
      <c r="F32" s="23"/>
      <c r="G32" s="23"/>
      <c r="H32" s="23"/>
    </row>
    <row r="33" spans="1:8" s="36" customFormat="1" ht="20.100000000000001" customHeight="1">
      <c r="A33" s="31" t="s">
        <v>100</v>
      </c>
      <c r="B33" s="32" t="s">
        <v>101</v>
      </c>
      <c r="C33" s="23">
        <f t="shared" si="1"/>
        <v>0.41</v>
      </c>
      <c r="D33" s="23">
        <v>0.41</v>
      </c>
      <c r="E33" s="23"/>
      <c r="F33" s="23"/>
      <c r="G33" s="23"/>
      <c r="H33" s="23"/>
    </row>
    <row r="34" spans="1:8" s="36" customFormat="1" ht="20.100000000000001" customHeight="1">
      <c r="A34" s="31">
        <v>210</v>
      </c>
      <c r="B34" s="32" t="s">
        <v>102</v>
      </c>
      <c r="C34" s="23"/>
      <c r="D34" s="23"/>
      <c r="E34" s="23"/>
      <c r="F34" s="23"/>
      <c r="G34" s="23"/>
      <c r="H34" s="23"/>
    </row>
    <row r="35" spans="1:8" s="36" customFormat="1" ht="20.100000000000001" customHeight="1">
      <c r="A35" s="31" t="s">
        <v>103</v>
      </c>
      <c r="B35" s="32" t="s">
        <v>104</v>
      </c>
      <c r="C35" s="23"/>
      <c r="D35" s="23"/>
      <c r="E35" s="23"/>
      <c r="F35" s="23"/>
      <c r="G35" s="23"/>
      <c r="H35" s="23"/>
    </row>
    <row r="36" spans="1:8" s="36" customFormat="1" ht="20.100000000000001" customHeight="1">
      <c r="A36" s="31" t="s">
        <v>105</v>
      </c>
      <c r="B36" s="32" t="s">
        <v>106</v>
      </c>
      <c r="C36" s="23">
        <v>17.96</v>
      </c>
      <c r="D36" s="23">
        <v>25.23</v>
      </c>
      <c r="E36" s="23"/>
      <c r="F36" s="23"/>
      <c r="G36" s="23"/>
      <c r="H36" s="23"/>
    </row>
    <row r="37" spans="1:8" s="36" customFormat="1" ht="20.100000000000001" customHeight="1">
      <c r="A37" s="31" t="s">
        <v>107</v>
      </c>
      <c r="B37" s="32" t="s">
        <v>108</v>
      </c>
      <c r="C37" s="23">
        <v>6.19</v>
      </c>
      <c r="D37" s="23">
        <v>8.6999999999999993</v>
      </c>
      <c r="E37" s="23"/>
      <c r="F37" s="23"/>
      <c r="G37" s="23"/>
      <c r="H37" s="23"/>
    </row>
    <row r="38" spans="1:8" s="36" customFormat="1" ht="20.100000000000001" customHeight="1">
      <c r="A38" s="31" t="s">
        <v>109</v>
      </c>
      <c r="B38" s="32" t="s">
        <v>110</v>
      </c>
      <c r="C38" s="23"/>
      <c r="D38" s="23"/>
      <c r="E38" s="23"/>
      <c r="F38" s="23"/>
      <c r="G38" s="23"/>
      <c r="H38" s="23"/>
    </row>
    <row r="39" spans="1:8" s="36" customFormat="1" ht="20.100000000000001" customHeight="1">
      <c r="A39" s="31" t="s">
        <v>111</v>
      </c>
      <c r="B39" s="32" t="s">
        <v>112</v>
      </c>
      <c r="C39" s="23"/>
      <c r="D39" s="23"/>
      <c r="E39" s="23"/>
      <c r="F39" s="23"/>
      <c r="G39" s="23"/>
      <c r="H39" s="23"/>
    </row>
    <row r="40" spans="1:8" s="36" customFormat="1" ht="20.100000000000001" customHeight="1">
      <c r="A40" s="31" t="s">
        <v>113</v>
      </c>
      <c r="B40" s="32" t="s">
        <v>114</v>
      </c>
      <c r="C40" s="23">
        <f>D40+E40</f>
        <v>26.91</v>
      </c>
      <c r="D40" s="23">
        <v>26.91</v>
      </c>
      <c r="E40" s="23"/>
      <c r="F40" s="23"/>
      <c r="G40" s="23"/>
      <c r="H40" s="23"/>
    </row>
    <row r="41" spans="1:8" ht="20.100000000000001" customHeight="1">
      <c r="A41" s="11"/>
      <c r="B41" s="12"/>
      <c r="C41" s="23"/>
      <c r="D41" s="17"/>
      <c r="E41" s="17"/>
      <c r="F41" s="17"/>
      <c r="G41" s="17"/>
      <c r="H41" s="17"/>
    </row>
    <row r="42" spans="1:8" ht="20.100000000000001" customHeight="1">
      <c r="A42" s="11"/>
      <c r="B42" s="37" t="s">
        <v>50</v>
      </c>
      <c r="C42" s="23">
        <f>D42+E42</f>
        <v>11954.694097</v>
      </c>
      <c r="D42" s="17">
        <f>SUM(D5:D41)</f>
        <v>362.49</v>
      </c>
      <c r="E42" s="17">
        <f>SUM(E5:E41)</f>
        <v>11592.204097</v>
      </c>
      <c r="F42" s="17"/>
      <c r="G42" s="17"/>
      <c r="H42" s="17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3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0" t="s">
        <v>115</v>
      </c>
      <c r="B1" s="50"/>
      <c r="C1" s="50"/>
      <c r="D1" s="50"/>
    </row>
    <row r="2" spans="1:4" ht="15" customHeight="1">
      <c r="A2" s="51" t="s">
        <v>302</v>
      </c>
      <c r="B2" s="52"/>
      <c r="C2" s="52"/>
      <c r="D2" s="9" t="s">
        <v>2</v>
      </c>
    </row>
    <row r="3" spans="1:4" ht="30" customHeight="1">
      <c r="A3" s="53" t="s">
        <v>3</v>
      </c>
      <c r="B3" s="53"/>
      <c r="C3" s="53" t="s">
        <v>4</v>
      </c>
      <c r="D3" s="53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116</v>
      </c>
      <c r="B5" s="29">
        <v>7631.34</v>
      </c>
      <c r="C5" s="12" t="s">
        <v>8</v>
      </c>
      <c r="D5" s="17"/>
    </row>
    <row r="6" spans="1:4" ht="15" customHeight="1">
      <c r="A6" s="12" t="s">
        <v>117</v>
      </c>
      <c r="B6" s="17"/>
      <c r="C6" s="12" t="s">
        <v>10</v>
      </c>
      <c r="D6" s="17"/>
    </row>
    <row r="7" spans="1:4" ht="15" customHeight="1">
      <c r="A7" s="12" t="s">
        <v>118</v>
      </c>
      <c r="B7" s="17"/>
      <c r="C7" s="12" t="s">
        <v>12</v>
      </c>
      <c r="D7" s="17"/>
    </row>
    <row r="8" spans="1:4" ht="15" customHeight="1">
      <c r="A8" s="12"/>
      <c r="B8" s="17"/>
      <c r="C8" s="12" t="s">
        <v>14</v>
      </c>
      <c r="D8" s="17"/>
    </row>
    <row r="9" spans="1:4" ht="15" customHeight="1">
      <c r="A9" s="12"/>
      <c r="B9" s="17"/>
      <c r="C9" s="12" t="s">
        <v>16</v>
      </c>
      <c r="D9" s="17"/>
    </row>
    <row r="10" spans="1:4" ht="15" customHeight="1">
      <c r="A10" s="12"/>
      <c r="B10" s="17"/>
      <c r="C10" s="12" t="s">
        <v>18</v>
      </c>
      <c r="D10" s="17"/>
    </row>
    <row r="11" spans="1:4" ht="15" customHeight="1">
      <c r="A11" s="12"/>
      <c r="B11" s="17"/>
      <c r="C11" s="12" t="s">
        <v>20</v>
      </c>
      <c r="D11" s="17"/>
    </row>
    <row r="12" spans="1:4" ht="15" customHeight="1">
      <c r="A12" s="12"/>
      <c r="B12" s="17"/>
      <c r="C12" s="12" t="s">
        <v>22</v>
      </c>
      <c r="D12" s="17">
        <v>33.619999999999997</v>
      </c>
    </row>
    <row r="13" spans="1:4" ht="15" customHeight="1">
      <c r="A13" s="12"/>
      <c r="B13" s="17"/>
      <c r="C13" s="12" t="s">
        <v>24</v>
      </c>
      <c r="D13" s="34">
        <v>24.15</v>
      </c>
    </row>
    <row r="14" spans="1:4" ht="15" customHeight="1">
      <c r="A14" s="12"/>
      <c r="B14" s="17"/>
      <c r="C14" s="12" t="s">
        <v>26</v>
      </c>
      <c r="D14" s="34"/>
    </row>
    <row r="15" spans="1:4" ht="15" customHeight="1">
      <c r="A15" s="12"/>
      <c r="B15" s="17"/>
      <c r="C15" s="12" t="s">
        <v>27</v>
      </c>
      <c r="D15" s="34"/>
    </row>
    <row r="16" spans="1:4" ht="15" customHeight="1">
      <c r="A16" s="12"/>
      <c r="B16" s="17"/>
      <c r="C16" s="12" t="s">
        <v>28</v>
      </c>
      <c r="D16" s="34">
        <v>11870.014096999999</v>
      </c>
    </row>
    <row r="17" spans="1:4" ht="15" customHeight="1">
      <c r="A17" s="12"/>
      <c r="B17" s="17"/>
      <c r="C17" s="12" t="s">
        <v>29</v>
      </c>
      <c r="D17" s="17"/>
    </row>
    <row r="18" spans="1:4" ht="15" customHeight="1">
      <c r="A18" s="12"/>
      <c r="B18" s="17"/>
      <c r="C18" s="12" t="s">
        <v>30</v>
      </c>
      <c r="D18" s="17"/>
    </row>
    <row r="19" spans="1:4" ht="15" customHeight="1">
      <c r="A19" s="12"/>
      <c r="B19" s="17"/>
      <c r="C19" s="12" t="s">
        <v>31</v>
      </c>
      <c r="D19" s="17"/>
    </row>
    <row r="20" spans="1:4" ht="15" customHeight="1">
      <c r="A20" s="12"/>
      <c r="B20" s="17"/>
      <c r="C20" s="12" t="s">
        <v>32</v>
      </c>
      <c r="D20" s="17"/>
    </row>
    <row r="21" spans="1:4" ht="15" customHeight="1">
      <c r="A21" s="12"/>
      <c r="B21" s="17"/>
      <c r="C21" s="12" t="s">
        <v>33</v>
      </c>
      <c r="D21" s="17"/>
    </row>
    <row r="22" spans="1:4" ht="15" customHeight="1">
      <c r="A22" s="12"/>
      <c r="B22" s="17"/>
      <c r="C22" s="12" t="s">
        <v>34</v>
      </c>
      <c r="D22" s="17"/>
    </row>
    <row r="23" spans="1:4" ht="15" customHeight="1">
      <c r="A23" s="12"/>
      <c r="B23" s="17"/>
      <c r="C23" s="12" t="s">
        <v>35</v>
      </c>
      <c r="D23" s="23">
        <v>26.91</v>
      </c>
    </row>
    <row r="24" spans="1:4" ht="15" customHeight="1">
      <c r="A24" s="12"/>
      <c r="B24" s="17"/>
      <c r="C24" s="12" t="s">
        <v>36</v>
      </c>
      <c r="D24" s="17"/>
    </row>
    <row r="25" spans="1:4" ht="15" customHeight="1">
      <c r="A25" s="12"/>
      <c r="B25" s="17"/>
      <c r="C25" s="12" t="s">
        <v>37</v>
      </c>
      <c r="D25" s="17"/>
    </row>
    <row r="26" spans="1:4" ht="15" customHeight="1">
      <c r="A26" s="12"/>
      <c r="B26" s="17"/>
      <c r="C26" s="12" t="s">
        <v>38</v>
      </c>
      <c r="D26" s="17"/>
    </row>
    <row r="27" spans="1:4" ht="15" customHeight="1">
      <c r="A27" s="12"/>
      <c r="B27" s="17"/>
      <c r="C27" s="12" t="s">
        <v>39</v>
      </c>
      <c r="D27" s="17"/>
    </row>
    <row r="28" spans="1:4" ht="15" customHeight="1">
      <c r="A28" s="10" t="s">
        <v>40</v>
      </c>
      <c r="B28" s="17">
        <f>SUM(B5:B27)</f>
        <v>7631.34</v>
      </c>
      <c r="C28" s="10" t="s">
        <v>41</v>
      </c>
      <c r="D28" s="17">
        <f>SUM(D5:D27)</f>
        <v>11954.694097</v>
      </c>
    </row>
    <row r="29" spans="1:4" ht="15" customHeight="1">
      <c r="A29" s="12"/>
      <c r="B29" s="17"/>
      <c r="C29" s="12"/>
      <c r="D29" s="17"/>
    </row>
    <row r="30" spans="1:4" ht="15" customHeight="1">
      <c r="A30" s="12" t="s">
        <v>119</v>
      </c>
      <c r="B30" s="29">
        <v>4323.3540970000004</v>
      </c>
      <c r="C30" s="12" t="s">
        <v>43</v>
      </c>
      <c r="D30" s="17">
        <v>0</v>
      </c>
    </row>
    <row r="31" spans="1:4" ht="15" customHeight="1">
      <c r="A31" s="12"/>
      <c r="B31" s="17"/>
      <c r="C31" s="12"/>
      <c r="D31" s="17"/>
    </row>
    <row r="32" spans="1:4" ht="15" customHeight="1">
      <c r="A32" s="10" t="s">
        <v>44</v>
      </c>
      <c r="B32" s="17">
        <f>B28+B30</f>
        <v>11954.694097</v>
      </c>
      <c r="C32" s="10" t="s">
        <v>45</v>
      </c>
      <c r="D32" s="17">
        <f>D28+D30</f>
        <v>11954.694097</v>
      </c>
    </row>
    <row r="33" spans="4:4">
      <c r="D33" s="35"/>
    </row>
  </sheetData>
  <mergeCells count="4">
    <mergeCell ref="A1:D1"/>
    <mergeCell ref="A2:C2"/>
    <mergeCell ref="A3:B3"/>
    <mergeCell ref="C3:D3"/>
  </mergeCells>
  <phoneticPr fontId="13" type="noConversion"/>
  <pageMargins left="0.69930555555555596" right="0.69930555555555596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A2" sqref="A2:D2"/>
    </sheetView>
  </sheetViews>
  <sheetFormatPr defaultColWidth="9" defaultRowHeight="14.4"/>
  <cols>
    <col min="1" max="1" width="16.44140625" customWidth="1"/>
    <col min="2" max="2" width="36" customWidth="1"/>
    <col min="3" max="5" width="15.6640625" customWidth="1"/>
  </cols>
  <sheetData>
    <row r="1" spans="1:5" ht="20.100000000000001" customHeight="1">
      <c r="A1" s="50" t="s">
        <v>120</v>
      </c>
      <c r="B1" s="50"/>
      <c r="C1" s="50"/>
      <c r="D1" s="50"/>
      <c r="E1" s="50"/>
    </row>
    <row r="2" spans="1:5" ht="15" customHeight="1">
      <c r="A2" s="51" t="s">
        <v>302</v>
      </c>
      <c r="B2" s="52"/>
      <c r="C2" s="52"/>
      <c r="D2" s="52"/>
      <c r="E2" s="9" t="s">
        <v>2</v>
      </c>
    </row>
    <row r="3" spans="1:5" ht="30" customHeight="1">
      <c r="A3" s="62" t="s">
        <v>63</v>
      </c>
      <c r="B3" s="62"/>
      <c r="C3" s="62" t="s">
        <v>50</v>
      </c>
      <c r="D3" s="62" t="s">
        <v>64</v>
      </c>
      <c r="E3" s="62" t="s">
        <v>65</v>
      </c>
    </row>
    <row r="4" spans="1:5" ht="30" customHeight="1">
      <c r="A4" s="27" t="s">
        <v>69</v>
      </c>
      <c r="B4" s="27" t="s">
        <v>70</v>
      </c>
      <c r="C4" s="62"/>
      <c r="D4" s="62"/>
      <c r="E4" s="62"/>
    </row>
    <row r="5" spans="1:5" ht="20.100000000000001" customHeight="1">
      <c r="A5" s="11">
        <v>211</v>
      </c>
      <c r="B5" s="28" t="s">
        <v>71</v>
      </c>
      <c r="C5" s="17"/>
      <c r="D5" s="17"/>
      <c r="E5" s="17"/>
    </row>
    <row r="6" spans="1:5" ht="20.100000000000001" customHeight="1">
      <c r="A6" s="11">
        <v>21104</v>
      </c>
      <c r="B6" s="12" t="s">
        <v>72</v>
      </c>
      <c r="C6" s="17"/>
      <c r="D6" s="17"/>
      <c r="E6" s="17"/>
    </row>
    <row r="7" spans="1:5" ht="20.100000000000001" customHeight="1">
      <c r="A7" s="11">
        <v>2110401</v>
      </c>
      <c r="B7" s="12" t="s">
        <v>73</v>
      </c>
      <c r="C7" s="23">
        <f t="shared" ref="C7:C12" si="0">D7+E7</f>
        <v>1.05</v>
      </c>
      <c r="D7" s="17"/>
      <c r="E7" s="17">
        <v>1.05</v>
      </c>
    </row>
    <row r="8" spans="1:5" ht="20.100000000000001" customHeight="1">
      <c r="A8" s="11">
        <v>21105</v>
      </c>
      <c r="B8" s="12" t="s">
        <v>74</v>
      </c>
      <c r="C8" s="23"/>
      <c r="D8" s="17"/>
      <c r="E8" s="17"/>
    </row>
    <row r="9" spans="1:5" ht="20.100000000000001" customHeight="1">
      <c r="A9" s="11">
        <v>2110507</v>
      </c>
      <c r="B9" s="12" t="s">
        <v>75</v>
      </c>
      <c r="C9" s="23">
        <f t="shared" si="0"/>
        <v>149.45077000000001</v>
      </c>
      <c r="D9" s="17"/>
      <c r="E9" s="17">
        <v>149.45077000000001</v>
      </c>
    </row>
    <row r="10" spans="1:5" ht="20.100000000000001" customHeight="1">
      <c r="A10" s="11">
        <v>21106</v>
      </c>
      <c r="B10" s="12" t="s">
        <v>76</v>
      </c>
      <c r="C10" s="23"/>
      <c r="D10" s="17"/>
      <c r="E10" s="29"/>
    </row>
    <row r="11" spans="1:5" ht="20.100000000000001" customHeight="1">
      <c r="A11" s="11">
        <v>2110602</v>
      </c>
      <c r="B11" s="12" t="s">
        <v>77</v>
      </c>
      <c r="C11" s="23">
        <f t="shared" si="0"/>
        <v>17.78</v>
      </c>
      <c r="D11" s="17"/>
      <c r="E11" s="29">
        <v>17.78</v>
      </c>
    </row>
    <row r="12" spans="1:5" ht="20.100000000000001" customHeight="1">
      <c r="A12" s="11">
        <v>2110699</v>
      </c>
      <c r="B12" s="12" t="s">
        <v>78</v>
      </c>
      <c r="C12" s="23">
        <f t="shared" si="0"/>
        <v>35.58</v>
      </c>
      <c r="D12" s="17"/>
      <c r="E12" s="29">
        <f>17.79+17.79</f>
        <v>35.58</v>
      </c>
    </row>
    <row r="13" spans="1:5" ht="20.100000000000001" customHeight="1">
      <c r="A13" s="11">
        <v>21199</v>
      </c>
      <c r="B13" s="12" t="s">
        <v>79</v>
      </c>
      <c r="C13" s="23"/>
      <c r="D13" s="17"/>
      <c r="E13" s="29"/>
    </row>
    <row r="14" spans="1:5" ht="20.100000000000001" customHeight="1">
      <c r="A14" s="11">
        <v>2119901</v>
      </c>
      <c r="B14" s="12" t="s">
        <v>79</v>
      </c>
      <c r="C14" s="23">
        <f t="shared" ref="C14:C27" si="1">D14+E14</f>
        <v>1528.3137730000001</v>
      </c>
      <c r="D14" s="17"/>
      <c r="E14" s="29">
        <v>1528.3137730000001</v>
      </c>
    </row>
    <row r="15" spans="1:5" ht="20.100000000000001" customHeight="1">
      <c r="A15" s="11">
        <v>213</v>
      </c>
      <c r="B15" s="12" t="s">
        <v>80</v>
      </c>
      <c r="C15" s="23"/>
      <c r="D15" s="17"/>
      <c r="E15" s="29"/>
    </row>
    <row r="16" spans="1:5" ht="20.100000000000001" customHeight="1">
      <c r="A16" s="11">
        <v>21302</v>
      </c>
      <c r="B16" s="12" t="s">
        <v>81</v>
      </c>
      <c r="C16" s="23"/>
      <c r="D16" s="17"/>
      <c r="E16" s="29"/>
    </row>
    <row r="17" spans="1:5" ht="20.100000000000001" customHeight="1">
      <c r="A17" s="11">
        <v>2130201</v>
      </c>
      <c r="B17" s="12" t="s">
        <v>82</v>
      </c>
      <c r="C17" s="23"/>
      <c r="D17" s="30">
        <v>268.02999999999997</v>
      </c>
      <c r="E17" s="29"/>
    </row>
    <row r="18" spans="1:5" ht="20.100000000000001" customHeight="1">
      <c r="A18" s="11">
        <v>2130202</v>
      </c>
      <c r="B18" s="12" t="s">
        <v>83</v>
      </c>
      <c r="C18" s="23">
        <f t="shared" si="1"/>
        <v>31.058</v>
      </c>
      <c r="D18" s="17"/>
      <c r="E18" s="29">
        <f>24+7.058</f>
        <v>31.058</v>
      </c>
    </row>
    <row r="19" spans="1:5" ht="20.100000000000001" customHeight="1">
      <c r="A19" s="11">
        <v>2130205</v>
      </c>
      <c r="B19" s="12" t="s">
        <v>84</v>
      </c>
      <c r="C19" s="23">
        <f t="shared" si="1"/>
        <v>731.35346000000004</v>
      </c>
      <c r="D19" s="17"/>
      <c r="E19" s="29">
        <f>110+621.35346</f>
        <v>731.35346000000004</v>
      </c>
    </row>
    <row r="20" spans="1:5" ht="20.100000000000001" customHeight="1">
      <c r="A20" s="11">
        <v>2130209</v>
      </c>
      <c r="B20" s="12" t="s">
        <v>85</v>
      </c>
      <c r="C20" s="23">
        <f t="shared" si="1"/>
        <v>7602.0150139999996</v>
      </c>
      <c r="D20" s="17"/>
      <c r="E20" s="29">
        <f>6608.36+993.655014</f>
        <v>7602.0150139999996</v>
      </c>
    </row>
    <row r="21" spans="1:5" ht="20.100000000000001" customHeight="1">
      <c r="A21" s="11">
        <v>2130210</v>
      </c>
      <c r="B21" s="12" t="s">
        <v>86</v>
      </c>
      <c r="C21" s="23">
        <f t="shared" si="1"/>
        <v>250</v>
      </c>
      <c r="D21" s="17"/>
      <c r="E21" s="29">
        <v>250</v>
      </c>
    </row>
    <row r="22" spans="1:5" ht="20.100000000000001" customHeight="1">
      <c r="A22" s="11">
        <v>2130211</v>
      </c>
      <c r="B22" s="12" t="s">
        <v>87</v>
      </c>
      <c r="C22" s="23">
        <f t="shared" si="1"/>
        <v>43.750610000000002</v>
      </c>
      <c r="D22" s="17"/>
      <c r="E22" s="29">
        <f>43+0.75061</f>
        <v>43.750610000000002</v>
      </c>
    </row>
    <row r="23" spans="1:5" ht="20.100000000000001" customHeight="1">
      <c r="A23" s="11">
        <v>2130213</v>
      </c>
      <c r="B23" s="12" t="s">
        <v>88</v>
      </c>
      <c r="C23" s="23">
        <f t="shared" si="1"/>
        <v>10</v>
      </c>
      <c r="D23" s="17"/>
      <c r="E23" s="17">
        <f>10</f>
        <v>10</v>
      </c>
    </row>
    <row r="24" spans="1:5" ht="20.100000000000001" customHeight="1">
      <c r="A24" s="11">
        <v>2130232</v>
      </c>
      <c r="B24" s="12" t="s">
        <v>89</v>
      </c>
      <c r="C24" s="23">
        <f t="shared" si="1"/>
        <v>8</v>
      </c>
      <c r="D24" s="17"/>
      <c r="E24" s="17">
        <v>8</v>
      </c>
    </row>
    <row r="25" spans="1:5" ht="20.100000000000001" customHeight="1">
      <c r="A25" s="11">
        <v>2130234</v>
      </c>
      <c r="B25" s="12" t="s">
        <v>90</v>
      </c>
      <c r="C25" s="23">
        <f t="shared" si="1"/>
        <v>65.855800000000002</v>
      </c>
      <c r="D25" s="17"/>
      <c r="E25" s="17">
        <f>50+15.8558</f>
        <v>65.855800000000002</v>
      </c>
    </row>
    <row r="26" spans="1:5" ht="20.100000000000001" customHeight="1">
      <c r="A26" s="11">
        <v>2130235</v>
      </c>
      <c r="B26" s="12" t="s">
        <v>91</v>
      </c>
      <c r="C26" s="23">
        <f t="shared" si="1"/>
        <v>100</v>
      </c>
      <c r="D26" s="17"/>
      <c r="E26" s="17">
        <f>100</f>
        <v>100</v>
      </c>
    </row>
    <row r="27" spans="1:5" ht="20.100000000000001" customHeight="1">
      <c r="A27" s="11">
        <v>2130299</v>
      </c>
      <c r="B27" s="12" t="s">
        <v>92</v>
      </c>
      <c r="C27" s="23">
        <f t="shared" si="1"/>
        <v>1017.99667</v>
      </c>
      <c r="D27" s="17"/>
      <c r="E27" s="17">
        <f>305.7+712.29667</f>
        <v>1017.99667</v>
      </c>
    </row>
    <row r="28" spans="1:5" ht="20.100000000000001" customHeight="1">
      <c r="A28" s="31">
        <v>208</v>
      </c>
      <c r="B28" s="23" t="s">
        <v>93</v>
      </c>
      <c r="C28" s="23"/>
      <c r="D28" s="23"/>
      <c r="E28" s="23"/>
    </row>
    <row r="29" spans="1:5" ht="20.100000000000001" customHeight="1">
      <c r="A29" s="31">
        <v>20826</v>
      </c>
      <c r="B29" s="32" t="s">
        <v>94</v>
      </c>
      <c r="C29" s="23"/>
      <c r="D29" s="23"/>
      <c r="E29" s="23"/>
    </row>
    <row r="30" spans="1:5" ht="20.100000000000001" customHeight="1">
      <c r="A30" s="31" t="s">
        <v>95</v>
      </c>
      <c r="B30" s="32" t="s">
        <v>96</v>
      </c>
      <c r="C30" s="23">
        <f t="shared" ref="C30:C33" si="2">D30+E30</f>
        <v>33.03</v>
      </c>
      <c r="D30" s="23">
        <v>33.03</v>
      </c>
      <c r="E30" s="23"/>
    </row>
    <row r="31" spans="1:5" ht="20.100000000000001" customHeight="1">
      <c r="A31" s="31">
        <v>20827</v>
      </c>
      <c r="B31" s="32" t="s">
        <v>97</v>
      </c>
      <c r="C31" s="23"/>
      <c r="D31" s="23"/>
      <c r="E31" s="23"/>
    </row>
    <row r="32" spans="1:5" ht="20.100000000000001" customHeight="1">
      <c r="A32" s="31" t="s">
        <v>98</v>
      </c>
      <c r="B32" s="32" t="s">
        <v>99</v>
      </c>
      <c r="C32" s="23">
        <f t="shared" si="2"/>
        <v>0.18</v>
      </c>
      <c r="D32" s="23">
        <v>0.18</v>
      </c>
      <c r="E32" s="23"/>
    </row>
    <row r="33" spans="1:5" ht="20.100000000000001" customHeight="1">
      <c r="A33" s="31" t="s">
        <v>100</v>
      </c>
      <c r="B33" s="32" t="s">
        <v>101</v>
      </c>
      <c r="C33" s="23">
        <f t="shared" si="2"/>
        <v>0.41</v>
      </c>
      <c r="D33" s="23">
        <v>0.41</v>
      </c>
      <c r="E33" s="23"/>
    </row>
    <row r="34" spans="1:5" ht="20.100000000000001" customHeight="1">
      <c r="A34" s="31">
        <v>210</v>
      </c>
      <c r="B34" s="32" t="s">
        <v>102</v>
      </c>
      <c r="C34" s="23"/>
      <c r="D34" s="23"/>
      <c r="E34" s="23"/>
    </row>
    <row r="35" spans="1:5" ht="20.100000000000001" customHeight="1">
      <c r="A35" s="31" t="s">
        <v>103</v>
      </c>
      <c r="B35" s="32" t="s">
        <v>104</v>
      </c>
      <c r="C35" s="23"/>
      <c r="D35" s="23"/>
      <c r="E35" s="23"/>
    </row>
    <row r="36" spans="1:5" ht="20.100000000000001" customHeight="1">
      <c r="A36" s="31" t="s">
        <v>105</v>
      </c>
      <c r="B36" s="32" t="s">
        <v>106</v>
      </c>
      <c r="C36" s="23">
        <v>17.96</v>
      </c>
      <c r="D36" s="23">
        <v>25.23</v>
      </c>
      <c r="E36" s="23"/>
    </row>
    <row r="37" spans="1:5" ht="20.100000000000001" customHeight="1">
      <c r="A37" s="31" t="s">
        <v>107</v>
      </c>
      <c r="B37" s="32" t="s">
        <v>108</v>
      </c>
      <c r="C37" s="23">
        <v>6.19</v>
      </c>
      <c r="D37" s="23">
        <v>8.6999999999999993</v>
      </c>
      <c r="E37" s="23"/>
    </row>
    <row r="38" spans="1:5" ht="20.100000000000001" customHeight="1">
      <c r="A38" s="31" t="s">
        <v>109</v>
      </c>
      <c r="B38" s="32" t="s">
        <v>110</v>
      </c>
      <c r="C38" s="23"/>
      <c r="D38" s="23"/>
      <c r="E38" s="23"/>
    </row>
    <row r="39" spans="1:5" ht="20.100000000000001" customHeight="1">
      <c r="A39" s="31" t="s">
        <v>111</v>
      </c>
      <c r="B39" s="32" t="s">
        <v>112</v>
      </c>
      <c r="C39" s="23"/>
      <c r="D39" s="23"/>
      <c r="E39" s="23"/>
    </row>
    <row r="40" spans="1:5" ht="20.100000000000001" customHeight="1">
      <c r="A40" s="31" t="s">
        <v>113</v>
      </c>
      <c r="B40" s="32" t="s">
        <v>114</v>
      </c>
      <c r="C40" s="23">
        <f>D40+E40</f>
        <v>26.91</v>
      </c>
      <c r="D40" s="23">
        <v>26.91</v>
      </c>
      <c r="E40" s="23"/>
    </row>
    <row r="41" spans="1:5" ht="20.100000000000001" customHeight="1">
      <c r="A41" s="11"/>
      <c r="B41" s="12"/>
      <c r="C41" s="23"/>
      <c r="D41" s="17"/>
      <c r="E41" s="17"/>
    </row>
    <row r="42" spans="1:5" ht="20.100000000000001" customHeight="1">
      <c r="A42" s="11"/>
      <c r="B42" s="33" t="s">
        <v>50</v>
      </c>
      <c r="C42" s="23">
        <f>D42+E42</f>
        <v>11954.694097</v>
      </c>
      <c r="D42" s="17">
        <f>SUM(D5:D41)</f>
        <v>362.49</v>
      </c>
      <c r="E42" s="17">
        <f>SUM(E5:E41)</f>
        <v>11592.204097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ColWidth="9" defaultRowHeight="14.4"/>
  <cols>
    <col min="2" max="2" width="33.33203125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50" t="s">
        <v>121</v>
      </c>
      <c r="B1" s="50"/>
      <c r="C1" s="50"/>
      <c r="D1" s="50"/>
      <c r="E1" s="50"/>
      <c r="F1" s="50"/>
      <c r="G1" s="50"/>
    </row>
    <row r="2" spans="1:7">
      <c r="A2" s="51" t="s">
        <v>299</v>
      </c>
      <c r="B2" s="52"/>
      <c r="C2" s="52"/>
      <c r="D2" s="52"/>
      <c r="E2" s="20"/>
      <c r="F2" s="20"/>
      <c r="G2" s="9" t="s">
        <v>2</v>
      </c>
    </row>
    <row r="3" spans="1:7" ht="30" customHeight="1">
      <c r="A3" s="53" t="s">
        <v>122</v>
      </c>
      <c r="B3" s="53"/>
      <c r="C3" s="53" t="s">
        <v>123</v>
      </c>
      <c r="D3" s="53"/>
      <c r="E3" s="53"/>
      <c r="F3" s="53"/>
      <c r="G3" s="53"/>
    </row>
    <row r="4" spans="1:7" s="18" customFormat="1" ht="30" customHeight="1">
      <c r="A4" s="10" t="s">
        <v>69</v>
      </c>
      <c r="B4" s="10" t="s">
        <v>70</v>
      </c>
      <c r="C4" s="10" t="s">
        <v>50</v>
      </c>
      <c r="D4" s="10" t="s">
        <v>124</v>
      </c>
      <c r="E4" s="10" t="s">
        <v>125</v>
      </c>
      <c r="F4" s="10" t="s">
        <v>126</v>
      </c>
      <c r="G4" s="10" t="s">
        <v>127</v>
      </c>
    </row>
    <row r="5" spans="1:7" ht="15" customHeight="1">
      <c r="A5" s="21" t="s">
        <v>128</v>
      </c>
      <c r="B5" s="22" t="s">
        <v>129</v>
      </c>
      <c r="C5" s="23"/>
      <c r="D5" s="23"/>
      <c r="E5" s="23"/>
      <c r="F5" s="23"/>
      <c r="G5" s="23"/>
    </row>
    <row r="6" spans="1:7" ht="15" customHeight="1">
      <c r="A6" s="21" t="s">
        <v>130</v>
      </c>
      <c r="B6" s="24" t="s">
        <v>131</v>
      </c>
      <c r="C6" s="23">
        <f t="shared" ref="C6:C8" si="0">D6+E6+F6+G6</f>
        <v>56.69</v>
      </c>
      <c r="D6" s="23">
        <v>56.69</v>
      </c>
      <c r="E6" s="23"/>
      <c r="F6" s="23"/>
      <c r="G6" s="23"/>
    </row>
    <row r="7" spans="1:7" ht="15" customHeight="1">
      <c r="A7" s="21" t="s">
        <v>132</v>
      </c>
      <c r="B7" s="24" t="s">
        <v>133</v>
      </c>
      <c r="C7" s="23">
        <f t="shared" si="0"/>
        <v>153.94999999999999</v>
      </c>
      <c r="D7" s="23">
        <v>153.94999999999999</v>
      </c>
      <c r="E7" s="23"/>
      <c r="F7" s="23"/>
      <c r="G7" s="23"/>
    </row>
    <row r="8" spans="1:7" ht="15" customHeight="1">
      <c r="A8" s="21" t="s">
        <v>134</v>
      </c>
      <c r="B8" s="24" t="s">
        <v>135</v>
      </c>
      <c r="C8" s="23">
        <f t="shared" si="0"/>
        <v>17.22</v>
      </c>
      <c r="D8" s="23">
        <v>17.22</v>
      </c>
      <c r="E8" s="23"/>
      <c r="F8" s="23"/>
      <c r="G8" s="23"/>
    </row>
    <row r="9" spans="1:7" ht="15" customHeight="1">
      <c r="A9" s="21" t="s">
        <v>136</v>
      </c>
      <c r="B9" s="24" t="s">
        <v>137</v>
      </c>
      <c r="C9" s="23"/>
      <c r="D9" s="23"/>
      <c r="E9" s="23"/>
      <c r="F9" s="23"/>
      <c r="G9" s="23"/>
    </row>
    <row r="10" spans="1:7" ht="15" customHeight="1">
      <c r="A10" s="21" t="s">
        <v>138</v>
      </c>
      <c r="B10" s="24" t="s">
        <v>139</v>
      </c>
      <c r="C10" s="23"/>
      <c r="D10" s="23"/>
      <c r="E10" s="23"/>
      <c r="F10" s="23"/>
      <c r="G10" s="23"/>
    </row>
    <row r="11" spans="1:7" ht="15" customHeight="1">
      <c r="A11" s="21" t="s">
        <v>140</v>
      </c>
      <c r="B11" s="24" t="s">
        <v>141</v>
      </c>
      <c r="C11" s="23">
        <f t="shared" ref="C11:C16" si="1">D11+E11+F11+G11</f>
        <v>33.03</v>
      </c>
      <c r="D11" s="23">
        <v>33.03</v>
      </c>
      <c r="E11" s="23"/>
      <c r="F11" s="23"/>
      <c r="G11" s="23"/>
    </row>
    <row r="12" spans="1:7" ht="15" customHeight="1">
      <c r="A12" s="21" t="s">
        <v>142</v>
      </c>
      <c r="B12" s="24" t="s">
        <v>143</v>
      </c>
      <c r="C12" s="23"/>
      <c r="D12" s="23"/>
      <c r="E12" s="23"/>
      <c r="F12" s="23"/>
      <c r="G12" s="23"/>
    </row>
    <row r="13" spans="1:7" ht="15" customHeight="1">
      <c r="A13" s="21" t="s">
        <v>144</v>
      </c>
      <c r="B13" s="24" t="s">
        <v>145</v>
      </c>
      <c r="C13" s="23">
        <f t="shared" si="1"/>
        <v>17.96</v>
      </c>
      <c r="D13" s="23">
        <v>17.96</v>
      </c>
      <c r="E13" s="23"/>
      <c r="F13" s="23"/>
      <c r="G13" s="23"/>
    </row>
    <row r="14" spans="1:7" ht="15" customHeight="1">
      <c r="A14" s="21" t="s">
        <v>146</v>
      </c>
      <c r="B14" s="24" t="s">
        <v>147</v>
      </c>
      <c r="C14" s="23">
        <f t="shared" si="1"/>
        <v>6.19</v>
      </c>
      <c r="D14" s="23">
        <v>6.19</v>
      </c>
      <c r="E14" s="23"/>
      <c r="F14" s="23"/>
      <c r="G14" s="23"/>
    </row>
    <row r="15" spans="1:7" ht="15" customHeight="1">
      <c r="A15" s="21" t="s">
        <v>148</v>
      </c>
      <c r="B15" s="24" t="s">
        <v>149</v>
      </c>
      <c r="C15" s="23">
        <f t="shared" si="1"/>
        <v>0.59</v>
      </c>
      <c r="D15" s="23">
        <v>0.59</v>
      </c>
      <c r="E15" s="23"/>
      <c r="F15" s="23"/>
      <c r="G15" s="23"/>
    </row>
    <row r="16" spans="1:7" ht="15" customHeight="1">
      <c r="A16" s="21" t="s">
        <v>150</v>
      </c>
      <c r="B16" s="24" t="s">
        <v>151</v>
      </c>
      <c r="C16" s="23">
        <f t="shared" si="1"/>
        <v>26.91</v>
      </c>
      <c r="D16" s="23">
        <v>26.91</v>
      </c>
      <c r="E16" s="23"/>
      <c r="F16" s="23"/>
      <c r="G16" s="23"/>
    </row>
    <row r="17" spans="1:7" ht="15" customHeight="1">
      <c r="A17" s="21" t="s">
        <v>152</v>
      </c>
      <c r="B17" s="24" t="s">
        <v>153</v>
      </c>
      <c r="C17" s="23"/>
      <c r="D17" s="23"/>
      <c r="E17" s="23"/>
      <c r="F17" s="23"/>
      <c r="G17" s="23"/>
    </row>
    <row r="18" spans="1:7" ht="15" customHeight="1">
      <c r="A18" s="21" t="s">
        <v>154</v>
      </c>
      <c r="B18" s="24" t="s">
        <v>155</v>
      </c>
      <c r="C18" s="23">
        <f t="shared" ref="C18:C21" si="2">D18+E18+F18+G18</f>
        <v>11.9</v>
      </c>
      <c r="D18" s="23">
        <v>11.9</v>
      </c>
      <c r="E18" s="23"/>
      <c r="F18" s="23"/>
      <c r="G18" s="23"/>
    </row>
    <row r="19" spans="1:7" ht="15" customHeight="1">
      <c r="A19" s="21" t="s">
        <v>156</v>
      </c>
      <c r="B19" s="22" t="s">
        <v>157</v>
      </c>
      <c r="C19" s="23"/>
      <c r="D19" s="23"/>
      <c r="E19" s="23"/>
      <c r="F19" s="23"/>
      <c r="G19" s="23"/>
    </row>
    <row r="20" spans="1:7" ht="15" customHeight="1">
      <c r="A20" s="21" t="s">
        <v>158</v>
      </c>
      <c r="B20" s="24" t="s">
        <v>159</v>
      </c>
      <c r="C20" s="23">
        <f t="shared" si="2"/>
        <v>3.4</v>
      </c>
      <c r="D20" s="23"/>
      <c r="E20" s="23">
        <v>3.4</v>
      </c>
      <c r="F20" s="23"/>
      <c r="G20" s="23"/>
    </row>
    <row r="21" spans="1:7" ht="15" customHeight="1">
      <c r="A21" s="21" t="s">
        <v>160</v>
      </c>
      <c r="B21" s="25" t="s">
        <v>161</v>
      </c>
      <c r="C21" s="23">
        <f t="shared" si="2"/>
        <v>0.85</v>
      </c>
      <c r="D21" s="23"/>
      <c r="E21" s="23">
        <v>0.85</v>
      </c>
      <c r="F21" s="23"/>
      <c r="G21" s="23"/>
    </row>
    <row r="22" spans="1:7" ht="15" customHeight="1">
      <c r="A22" s="21" t="s">
        <v>162</v>
      </c>
      <c r="B22" s="24" t="s">
        <v>163</v>
      </c>
      <c r="C22" s="23"/>
      <c r="D22" s="23"/>
      <c r="E22" s="23"/>
      <c r="F22" s="23"/>
      <c r="G22" s="23"/>
    </row>
    <row r="23" spans="1:7" ht="15" customHeight="1">
      <c r="A23" s="21" t="s">
        <v>164</v>
      </c>
      <c r="B23" s="24" t="s">
        <v>165</v>
      </c>
      <c r="C23" s="23"/>
      <c r="D23" s="23"/>
      <c r="E23" s="23"/>
      <c r="F23" s="23"/>
      <c r="G23" s="23"/>
    </row>
    <row r="24" spans="1:7" ht="15" customHeight="1">
      <c r="A24" s="21" t="s">
        <v>166</v>
      </c>
      <c r="B24" s="24" t="s">
        <v>167</v>
      </c>
      <c r="C24" s="23">
        <f t="shared" ref="C24:C27" si="3">D24+E24+F24+G24</f>
        <v>0.85</v>
      </c>
      <c r="D24" s="23"/>
      <c r="E24" s="23">
        <v>0.85</v>
      </c>
      <c r="F24" s="23"/>
      <c r="G24" s="23"/>
    </row>
    <row r="25" spans="1:7" ht="15" customHeight="1">
      <c r="A25" s="21" t="s">
        <v>168</v>
      </c>
      <c r="B25" s="24" t="s">
        <v>169</v>
      </c>
      <c r="C25" s="23">
        <f t="shared" si="3"/>
        <v>0.85</v>
      </c>
      <c r="D25" s="23"/>
      <c r="E25" s="23">
        <v>0.85</v>
      </c>
      <c r="F25" s="23"/>
      <c r="G25" s="23"/>
    </row>
    <row r="26" spans="1:7" ht="15" customHeight="1">
      <c r="A26" s="21" t="s">
        <v>170</v>
      </c>
      <c r="B26" s="24" t="s">
        <v>171</v>
      </c>
      <c r="C26" s="23">
        <f t="shared" si="3"/>
        <v>3.4</v>
      </c>
      <c r="D26" s="23"/>
      <c r="E26" s="23">
        <v>3.4</v>
      </c>
      <c r="F26" s="23"/>
      <c r="G26" s="23"/>
    </row>
    <row r="27" spans="1:7" ht="15" customHeight="1">
      <c r="A27" s="21" t="s">
        <v>172</v>
      </c>
      <c r="B27" s="24" t="s">
        <v>173</v>
      </c>
      <c r="C27" s="23">
        <f t="shared" si="3"/>
        <v>1.7</v>
      </c>
      <c r="D27" s="23"/>
      <c r="E27" s="23">
        <v>1.7</v>
      </c>
      <c r="F27" s="23"/>
      <c r="G27" s="23"/>
    </row>
    <row r="28" spans="1:7" ht="15" customHeight="1">
      <c r="A28" s="21" t="s">
        <v>174</v>
      </c>
      <c r="B28" s="24" t="s">
        <v>175</v>
      </c>
      <c r="C28" s="23"/>
      <c r="D28" s="23"/>
      <c r="E28" s="23"/>
      <c r="F28" s="23"/>
      <c r="G28" s="23"/>
    </row>
    <row r="29" spans="1:7" ht="15" customHeight="1">
      <c r="A29" s="21" t="s">
        <v>176</v>
      </c>
      <c r="B29" s="24" t="s">
        <v>177</v>
      </c>
      <c r="C29" s="23">
        <f t="shared" ref="C29:C35" si="4">D29+E29+F29+G29</f>
        <v>4.08</v>
      </c>
      <c r="D29" s="23"/>
      <c r="E29" s="23">
        <v>4.08</v>
      </c>
      <c r="F29" s="23"/>
      <c r="G29" s="23"/>
    </row>
    <row r="30" spans="1:7" ht="15" customHeight="1">
      <c r="A30" s="21" t="s">
        <v>178</v>
      </c>
      <c r="B30" s="24" t="s">
        <v>179</v>
      </c>
      <c r="C30" s="23"/>
      <c r="D30" s="23"/>
      <c r="E30" s="23"/>
      <c r="F30" s="23"/>
      <c r="G30" s="23"/>
    </row>
    <row r="31" spans="1:7" ht="15" customHeight="1">
      <c r="A31" s="21" t="s">
        <v>180</v>
      </c>
      <c r="B31" s="24" t="s">
        <v>181</v>
      </c>
      <c r="C31" s="23">
        <f t="shared" si="4"/>
        <v>1.7</v>
      </c>
      <c r="D31" s="23"/>
      <c r="E31" s="23">
        <v>1.7</v>
      </c>
      <c r="F31" s="23"/>
      <c r="G31" s="23"/>
    </row>
    <row r="32" spans="1:7" ht="15" customHeight="1">
      <c r="A32" s="21" t="s">
        <v>182</v>
      </c>
      <c r="B32" s="24" t="s">
        <v>183</v>
      </c>
      <c r="C32" s="23"/>
      <c r="D32" s="23"/>
      <c r="E32" s="23"/>
      <c r="F32" s="23"/>
      <c r="G32" s="23"/>
    </row>
    <row r="33" spans="1:7" ht="15" customHeight="1">
      <c r="A33" s="21" t="s">
        <v>184</v>
      </c>
      <c r="B33" s="24" t="s">
        <v>185</v>
      </c>
      <c r="C33" s="23">
        <f t="shared" si="4"/>
        <v>1.7</v>
      </c>
      <c r="D33" s="23"/>
      <c r="E33" s="23">
        <v>1.7</v>
      </c>
      <c r="F33" s="23"/>
      <c r="G33" s="23"/>
    </row>
    <row r="34" spans="1:7" ht="15" customHeight="1">
      <c r="A34" s="21" t="s">
        <v>186</v>
      </c>
      <c r="B34" s="24" t="s">
        <v>187</v>
      </c>
      <c r="C34" s="23">
        <f t="shared" si="4"/>
        <v>1.7</v>
      </c>
      <c r="D34" s="23"/>
      <c r="E34" s="23">
        <v>1.7</v>
      </c>
      <c r="F34" s="23"/>
      <c r="G34" s="23"/>
    </row>
    <row r="35" spans="1:7" ht="15" customHeight="1">
      <c r="A35" s="21" t="s">
        <v>188</v>
      </c>
      <c r="B35" s="24" t="s">
        <v>189</v>
      </c>
      <c r="C35" s="23">
        <f t="shared" si="4"/>
        <v>2.89</v>
      </c>
      <c r="D35" s="23"/>
      <c r="E35" s="23">
        <v>2.89</v>
      </c>
      <c r="F35" s="23"/>
      <c r="G35" s="23"/>
    </row>
    <row r="36" spans="1:7" ht="15" customHeight="1">
      <c r="A36" s="21" t="s">
        <v>190</v>
      </c>
      <c r="B36" s="24" t="s">
        <v>191</v>
      </c>
      <c r="C36" s="23"/>
      <c r="D36" s="23"/>
      <c r="E36" s="23"/>
      <c r="F36" s="23"/>
      <c r="G36" s="23"/>
    </row>
    <row r="37" spans="1:7" ht="15" customHeight="1">
      <c r="A37" s="21" t="s">
        <v>192</v>
      </c>
      <c r="B37" s="24" t="s">
        <v>193</v>
      </c>
      <c r="C37" s="23"/>
      <c r="D37" s="23"/>
      <c r="E37" s="23"/>
      <c r="F37" s="23"/>
      <c r="G37" s="23"/>
    </row>
    <row r="38" spans="1:7" ht="15" customHeight="1">
      <c r="A38" s="21" t="s">
        <v>194</v>
      </c>
      <c r="B38" s="24" t="s">
        <v>195</v>
      </c>
      <c r="C38" s="23"/>
      <c r="D38" s="23"/>
      <c r="E38" s="23"/>
      <c r="F38" s="23"/>
      <c r="G38" s="23"/>
    </row>
    <row r="39" spans="1:7" ht="15" customHeight="1">
      <c r="A39" s="21" t="s">
        <v>196</v>
      </c>
      <c r="B39" s="24" t="s">
        <v>197</v>
      </c>
      <c r="C39" s="23"/>
      <c r="D39" s="23"/>
      <c r="E39" s="23"/>
      <c r="F39" s="23"/>
      <c r="G39" s="23"/>
    </row>
    <row r="40" spans="1:7" ht="15" customHeight="1">
      <c r="A40" s="21" t="s">
        <v>198</v>
      </c>
      <c r="B40" s="24" t="s">
        <v>199</v>
      </c>
      <c r="C40" s="23"/>
      <c r="D40" s="23"/>
      <c r="E40" s="23"/>
      <c r="F40" s="23"/>
      <c r="G40" s="23"/>
    </row>
    <row r="41" spans="1:7" ht="15" customHeight="1">
      <c r="A41" s="21" t="s">
        <v>200</v>
      </c>
      <c r="B41" s="24" t="s">
        <v>201</v>
      </c>
      <c r="C41" s="23">
        <f t="shared" ref="C41:C43" si="5">D41+E41+F41+G41</f>
        <v>4.5599999999999996</v>
      </c>
      <c r="D41" s="23"/>
      <c r="E41" s="23">
        <v>4.5599999999999996</v>
      </c>
      <c r="F41" s="23"/>
      <c r="G41" s="23"/>
    </row>
    <row r="42" spans="1:7" ht="15" customHeight="1">
      <c r="A42" s="21" t="s">
        <v>202</v>
      </c>
      <c r="B42" s="24" t="s">
        <v>203</v>
      </c>
      <c r="C42" s="23">
        <f t="shared" si="5"/>
        <v>0.1</v>
      </c>
      <c r="D42" s="23"/>
      <c r="E42" s="23">
        <v>0.1</v>
      </c>
      <c r="F42" s="23"/>
      <c r="G42" s="23"/>
    </row>
    <row r="43" spans="1:7" ht="15" customHeight="1">
      <c r="A43" s="21" t="s">
        <v>204</v>
      </c>
      <c r="B43" s="24" t="s">
        <v>205</v>
      </c>
      <c r="C43" s="23">
        <f t="shared" si="5"/>
        <v>4.08</v>
      </c>
      <c r="D43" s="23"/>
      <c r="E43" s="23">
        <v>4.08</v>
      </c>
      <c r="F43" s="23"/>
      <c r="G43" s="23"/>
    </row>
    <row r="44" spans="1:7" ht="15" customHeight="1">
      <c r="A44" s="21" t="s">
        <v>206</v>
      </c>
      <c r="B44" s="24" t="s">
        <v>207</v>
      </c>
      <c r="C44" s="23"/>
      <c r="D44" s="23"/>
      <c r="E44" s="23"/>
      <c r="F44" s="23"/>
      <c r="G44" s="23"/>
    </row>
    <row r="45" spans="1:7" ht="15" customHeight="1">
      <c r="A45" s="21" t="s">
        <v>208</v>
      </c>
      <c r="B45" s="24" t="s">
        <v>209</v>
      </c>
      <c r="C45" s="23"/>
      <c r="D45" s="23"/>
      <c r="E45" s="23"/>
      <c r="F45" s="23"/>
      <c r="G45" s="23"/>
    </row>
    <row r="46" spans="1:7" ht="15" customHeight="1">
      <c r="A46" s="21" t="s">
        <v>210</v>
      </c>
      <c r="B46" s="24" t="s">
        <v>211</v>
      </c>
      <c r="C46" s="23"/>
      <c r="D46" s="23"/>
      <c r="E46" s="23"/>
      <c r="F46" s="23"/>
      <c r="G46" s="23"/>
    </row>
    <row r="47" spans="1:7" ht="15" customHeight="1">
      <c r="A47" s="21" t="s">
        <v>212</v>
      </c>
      <c r="B47" s="22" t="s">
        <v>213</v>
      </c>
      <c r="C47" s="23"/>
      <c r="D47" s="23"/>
      <c r="E47" s="23"/>
      <c r="F47" s="23"/>
      <c r="G47" s="23"/>
    </row>
    <row r="48" spans="1:7" ht="15" customHeight="1">
      <c r="A48" s="21" t="s">
        <v>214</v>
      </c>
      <c r="B48" s="24" t="s">
        <v>215</v>
      </c>
      <c r="C48" s="23"/>
      <c r="D48" s="23"/>
      <c r="E48" s="23"/>
      <c r="F48" s="23"/>
      <c r="G48" s="23"/>
    </row>
    <row r="49" spans="1:7" ht="15" customHeight="1">
      <c r="A49" s="21" t="s">
        <v>216</v>
      </c>
      <c r="B49" s="24" t="s">
        <v>217</v>
      </c>
      <c r="C49" s="23"/>
      <c r="D49" s="23"/>
      <c r="E49" s="23"/>
      <c r="F49" s="23"/>
      <c r="G49" s="23"/>
    </row>
    <row r="50" spans="1:7" ht="15" customHeight="1">
      <c r="A50" s="21" t="s">
        <v>218</v>
      </c>
      <c r="B50" s="24" t="s">
        <v>219</v>
      </c>
      <c r="C50" s="23"/>
      <c r="D50" s="23"/>
      <c r="E50" s="23"/>
      <c r="F50" s="23"/>
      <c r="G50" s="23"/>
    </row>
    <row r="51" spans="1:7" ht="15" customHeight="1">
      <c r="A51" s="21" t="s">
        <v>220</v>
      </c>
      <c r="B51" s="24" t="s">
        <v>221</v>
      </c>
      <c r="C51" s="23"/>
      <c r="D51" s="23"/>
      <c r="E51" s="23"/>
      <c r="F51" s="23"/>
      <c r="G51" s="23"/>
    </row>
    <row r="52" spans="1:7" ht="15" customHeight="1">
      <c r="A52" s="21" t="s">
        <v>222</v>
      </c>
      <c r="B52" s="24" t="s">
        <v>223</v>
      </c>
      <c r="C52" s="23"/>
      <c r="D52" s="23"/>
      <c r="E52" s="23"/>
      <c r="F52" s="23"/>
      <c r="G52" s="23"/>
    </row>
    <row r="53" spans="1:7" ht="15" customHeight="1">
      <c r="A53" s="21" t="s">
        <v>224</v>
      </c>
      <c r="B53" s="24" t="s">
        <v>225</v>
      </c>
      <c r="C53" s="23"/>
      <c r="D53" s="23"/>
      <c r="E53" s="23"/>
      <c r="F53" s="23"/>
      <c r="G53" s="23"/>
    </row>
    <row r="54" spans="1:7" ht="15" customHeight="1">
      <c r="A54" s="21" t="s">
        <v>226</v>
      </c>
      <c r="B54" s="24" t="s">
        <v>227</v>
      </c>
      <c r="C54" s="23"/>
      <c r="D54" s="23"/>
      <c r="E54" s="23"/>
      <c r="F54" s="23"/>
      <c r="G54" s="23"/>
    </row>
    <row r="55" spans="1:7" ht="15" customHeight="1">
      <c r="A55" s="21" t="s">
        <v>228</v>
      </c>
      <c r="B55" s="24" t="s">
        <v>229</v>
      </c>
      <c r="C55" s="23">
        <f>D55+E55+F55+G55</f>
        <v>6.19</v>
      </c>
      <c r="D55" s="23"/>
      <c r="E55" s="23">
        <v>6.19</v>
      </c>
      <c r="F55" s="23"/>
      <c r="G55" s="23"/>
    </row>
    <row r="56" spans="1:7" ht="15" customHeight="1">
      <c r="A56" s="21" t="s">
        <v>230</v>
      </c>
      <c r="B56" s="22" t="s">
        <v>231</v>
      </c>
      <c r="C56" s="23"/>
      <c r="D56" s="23"/>
      <c r="E56" s="23"/>
      <c r="F56" s="23"/>
      <c r="G56" s="23"/>
    </row>
    <row r="57" spans="1:7" ht="15" customHeight="1">
      <c r="A57" s="21" t="s">
        <v>232</v>
      </c>
      <c r="B57" s="24" t="s">
        <v>233</v>
      </c>
      <c r="C57" s="23"/>
      <c r="D57" s="23"/>
      <c r="E57" s="23"/>
      <c r="F57" s="23"/>
      <c r="G57" s="23"/>
    </row>
    <row r="58" spans="1:7" ht="15" customHeight="1">
      <c r="A58" s="21" t="s">
        <v>234</v>
      </c>
      <c r="B58" s="24" t="s">
        <v>235</v>
      </c>
      <c r="C58" s="23"/>
      <c r="D58" s="23"/>
      <c r="E58" s="23"/>
      <c r="F58" s="23"/>
      <c r="G58" s="23"/>
    </row>
    <row r="59" spans="1:7" ht="15" customHeight="1">
      <c r="A59" s="21" t="s">
        <v>236</v>
      </c>
      <c r="B59" s="24" t="s">
        <v>237</v>
      </c>
      <c r="C59" s="23"/>
      <c r="D59" s="23"/>
      <c r="E59" s="23"/>
      <c r="F59" s="23"/>
      <c r="G59" s="23"/>
    </row>
    <row r="60" spans="1:7" ht="15" customHeight="1">
      <c r="A60" s="21" t="s">
        <v>238</v>
      </c>
      <c r="B60" s="24" t="s">
        <v>239</v>
      </c>
      <c r="C60" s="23"/>
      <c r="D60" s="23"/>
      <c r="E60" s="23"/>
      <c r="F60" s="23"/>
      <c r="G60" s="23"/>
    </row>
    <row r="61" spans="1:7" ht="15" customHeight="1">
      <c r="A61" s="21" t="s">
        <v>240</v>
      </c>
      <c r="B61" s="24" t="s">
        <v>241</v>
      </c>
      <c r="C61" s="23"/>
      <c r="D61" s="23"/>
      <c r="E61" s="23"/>
      <c r="F61" s="23"/>
      <c r="G61" s="23"/>
    </row>
    <row r="62" spans="1:7" ht="15" customHeight="1">
      <c r="A62" s="21" t="s">
        <v>242</v>
      </c>
      <c r="B62" s="24" t="s">
        <v>243</v>
      </c>
      <c r="C62" s="23"/>
      <c r="D62" s="23"/>
      <c r="E62" s="23"/>
      <c r="F62" s="23"/>
      <c r="G62" s="23"/>
    </row>
    <row r="63" spans="1:7" ht="15" customHeight="1">
      <c r="A63" s="21" t="s">
        <v>244</v>
      </c>
      <c r="B63" s="24" t="s">
        <v>245</v>
      </c>
      <c r="C63" s="23"/>
      <c r="D63" s="23"/>
      <c r="E63" s="23"/>
      <c r="F63" s="23"/>
      <c r="G63" s="23"/>
    </row>
    <row r="64" spans="1:7" ht="15" customHeight="1">
      <c r="A64" s="21" t="s">
        <v>246</v>
      </c>
      <c r="B64" s="24" t="s">
        <v>247</v>
      </c>
      <c r="C64" s="23"/>
      <c r="D64" s="23"/>
      <c r="E64" s="23"/>
      <c r="F64" s="23"/>
      <c r="G64" s="23"/>
    </row>
    <row r="65" spans="1:7" ht="15" customHeight="1">
      <c r="A65" s="21" t="s">
        <v>248</v>
      </c>
      <c r="B65" s="24" t="s">
        <v>249</v>
      </c>
      <c r="C65" s="23"/>
      <c r="D65" s="23"/>
      <c r="E65" s="23"/>
      <c r="F65" s="23"/>
      <c r="G65" s="23"/>
    </row>
    <row r="66" spans="1:7" ht="15" customHeight="1">
      <c r="A66" s="21" t="s">
        <v>250</v>
      </c>
      <c r="B66" s="24" t="s">
        <v>251</v>
      </c>
      <c r="C66" s="23"/>
      <c r="D66" s="23"/>
      <c r="E66" s="23"/>
      <c r="F66" s="23"/>
      <c r="G66" s="23"/>
    </row>
    <row r="67" spans="1:7" ht="15" customHeight="1">
      <c r="A67" s="21" t="s">
        <v>252</v>
      </c>
      <c r="B67" s="22" t="s">
        <v>253</v>
      </c>
      <c r="C67" s="23"/>
      <c r="D67" s="23"/>
      <c r="E67" s="23"/>
      <c r="F67" s="23"/>
      <c r="G67" s="23"/>
    </row>
    <row r="68" spans="1:7" ht="15" customHeight="1">
      <c r="A68" s="21" t="s">
        <v>254</v>
      </c>
      <c r="B68" s="24" t="s">
        <v>255</v>
      </c>
      <c r="C68" s="23"/>
      <c r="D68" s="23"/>
      <c r="E68" s="23"/>
      <c r="F68" s="23"/>
      <c r="G68" s="23"/>
    </row>
    <row r="69" spans="1:7" ht="15" customHeight="1">
      <c r="A69" s="21" t="s">
        <v>256</v>
      </c>
      <c r="B69" s="24" t="s">
        <v>257</v>
      </c>
      <c r="C69" s="23"/>
      <c r="D69" s="23"/>
      <c r="E69" s="23"/>
      <c r="F69" s="23"/>
      <c r="G69" s="23"/>
    </row>
    <row r="70" spans="1:7" ht="15" customHeight="1">
      <c r="A70" s="21" t="s">
        <v>258</v>
      </c>
      <c r="B70" s="24" t="s">
        <v>259</v>
      </c>
      <c r="C70" s="23"/>
      <c r="D70" s="23"/>
      <c r="E70" s="23"/>
      <c r="F70" s="23"/>
      <c r="G70" s="23"/>
    </row>
    <row r="71" spans="1:7" ht="15" customHeight="1">
      <c r="A71" s="21" t="s">
        <v>260</v>
      </c>
      <c r="B71" s="24" t="s">
        <v>253</v>
      </c>
      <c r="C71" s="23"/>
      <c r="D71" s="23"/>
      <c r="E71" s="23"/>
      <c r="F71" s="23"/>
      <c r="G71" s="23"/>
    </row>
    <row r="72" spans="1:7" ht="15" customHeight="1">
      <c r="A72" s="12"/>
      <c r="B72" s="26" t="s">
        <v>50</v>
      </c>
      <c r="C72" s="23">
        <f>D72+E72+F72+G72</f>
        <v>362.49</v>
      </c>
      <c r="D72" s="23">
        <f t="shared" ref="D72:E72" si="6">SUM(D5:D71)</f>
        <v>324.44</v>
      </c>
      <c r="E72" s="23">
        <f t="shared" si="6"/>
        <v>38.049999999999997</v>
      </c>
      <c r="F72" s="23"/>
      <c r="G72" s="23"/>
    </row>
  </sheetData>
  <mergeCells count="4">
    <mergeCell ref="A1:G1"/>
    <mergeCell ref="A2:D2"/>
    <mergeCell ref="A3:B3"/>
    <mergeCell ref="C3:G3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6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50" t="s">
        <v>261</v>
      </c>
      <c r="B1" s="50"/>
    </row>
    <row r="2" spans="1:2" ht="15" customHeight="1">
      <c r="A2" s="49" t="s">
        <v>299</v>
      </c>
      <c r="B2" s="14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262</v>
      </c>
      <c r="B4" s="17"/>
    </row>
    <row r="5" spans="1:2" ht="30" customHeight="1">
      <c r="A5" s="12" t="s">
        <v>263</v>
      </c>
      <c r="B5" s="17">
        <v>2.89</v>
      </c>
    </row>
    <row r="6" spans="1:2" ht="30" customHeight="1">
      <c r="A6" s="12" t="s">
        <v>264</v>
      </c>
      <c r="B6" s="17">
        <f>B7+B8</f>
        <v>4.08</v>
      </c>
    </row>
    <row r="7" spans="1:2" ht="30" customHeight="1">
      <c r="A7" s="15" t="s">
        <v>265</v>
      </c>
      <c r="B7" s="17"/>
    </row>
    <row r="8" spans="1:2" ht="30" customHeight="1">
      <c r="A8" s="16" t="s">
        <v>266</v>
      </c>
      <c r="B8" s="17">
        <v>4.08</v>
      </c>
    </row>
    <row r="9" spans="1:2" ht="30" customHeight="1">
      <c r="A9" s="10" t="s">
        <v>50</v>
      </c>
      <c r="B9" s="17">
        <f>B4+B5+B6</f>
        <v>6.97</v>
      </c>
    </row>
  </sheetData>
  <mergeCells count="1">
    <mergeCell ref="A1:B1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8" sqref="B8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50" t="s">
        <v>267</v>
      </c>
      <c r="B1" s="50"/>
    </row>
    <row r="2" spans="1:2" ht="15" customHeight="1">
      <c r="A2" s="13" t="s">
        <v>1</v>
      </c>
      <c r="B2" s="14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262</v>
      </c>
      <c r="B4" s="12"/>
    </row>
    <row r="5" spans="1:2" ht="30" customHeight="1">
      <c r="A5" s="12" t="s">
        <v>263</v>
      </c>
      <c r="B5" s="12"/>
    </row>
    <row r="6" spans="1:2" ht="30" customHeight="1">
      <c r="A6" s="12" t="s">
        <v>264</v>
      </c>
      <c r="B6" s="12"/>
    </row>
    <row r="7" spans="1:2" ht="30" customHeight="1">
      <c r="A7" s="15" t="s">
        <v>265</v>
      </c>
      <c r="B7" s="12"/>
    </row>
    <row r="8" spans="1:2" ht="30" customHeight="1">
      <c r="A8" s="16" t="s">
        <v>266</v>
      </c>
      <c r="B8" s="12"/>
    </row>
    <row r="9" spans="1:2" ht="30" customHeight="1">
      <c r="A9" s="10" t="s">
        <v>50</v>
      </c>
      <c r="B9" s="12"/>
    </row>
  </sheetData>
  <mergeCells count="1">
    <mergeCell ref="A1:B1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sqref="A1:E1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50" t="s">
        <v>268</v>
      </c>
      <c r="B1" s="50"/>
      <c r="C1" s="50"/>
      <c r="D1" s="50"/>
      <c r="E1" s="50"/>
    </row>
    <row r="2" spans="1:5">
      <c r="A2" s="63" t="s">
        <v>1</v>
      </c>
      <c r="B2" s="63"/>
      <c r="C2" s="63"/>
      <c r="D2" s="63"/>
      <c r="E2" s="9" t="s">
        <v>2</v>
      </c>
    </row>
    <row r="3" spans="1:5" ht="30" customHeight="1">
      <c r="A3" s="53" t="s">
        <v>63</v>
      </c>
      <c r="B3" s="53"/>
      <c r="C3" s="64" t="s">
        <v>269</v>
      </c>
      <c r="D3" s="65"/>
      <c r="E3" s="66"/>
    </row>
    <row r="4" spans="1:5" ht="30" customHeight="1">
      <c r="A4" s="10" t="s">
        <v>69</v>
      </c>
      <c r="B4" s="10" t="s">
        <v>70</v>
      </c>
      <c r="C4" s="10" t="s">
        <v>52</v>
      </c>
      <c r="D4" s="10" t="s">
        <v>64</v>
      </c>
      <c r="E4" s="10" t="s">
        <v>65</v>
      </c>
    </row>
    <row r="5" spans="1:5" ht="20.100000000000001" customHeight="1">
      <c r="A5" s="11">
        <v>206</v>
      </c>
      <c r="B5" s="12" t="s">
        <v>270</v>
      </c>
      <c r="C5" s="12"/>
      <c r="D5" s="12"/>
      <c r="E5" s="12"/>
    </row>
    <row r="6" spans="1:5" ht="20.100000000000001" customHeight="1">
      <c r="A6" s="11" t="s">
        <v>271</v>
      </c>
      <c r="B6" s="12" t="s">
        <v>272</v>
      </c>
      <c r="C6" s="12"/>
      <c r="D6" s="12"/>
      <c r="E6" s="12"/>
    </row>
    <row r="7" spans="1:5" ht="20.100000000000001" customHeight="1">
      <c r="A7" s="11" t="s">
        <v>273</v>
      </c>
      <c r="B7" s="12" t="s">
        <v>272</v>
      </c>
      <c r="C7" s="12"/>
      <c r="D7" s="12"/>
      <c r="E7" s="12"/>
    </row>
    <row r="8" spans="1:5" ht="20.100000000000001" customHeight="1">
      <c r="A8" s="11">
        <v>207</v>
      </c>
      <c r="B8" s="12" t="s">
        <v>274</v>
      </c>
      <c r="C8" s="12"/>
      <c r="D8" s="12"/>
      <c r="E8" s="12"/>
    </row>
    <row r="9" spans="1:5" ht="20.100000000000001" customHeight="1">
      <c r="A9" s="11" t="s">
        <v>275</v>
      </c>
      <c r="B9" s="12" t="s">
        <v>272</v>
      </c>
      <c r="C9" s="12"/>
      <c r="D9" s="12"/>
      <c r="E9" s="12"/>
    </row>
    <row r="10" spans="1:5" ht="20.100000000000001" customHeight="1">
      <c r="A10" s="11" t="s">
        <v>276</v>
      </c>
      <c r="B10" s="12" t="s">
        <v>272</v>
      </c>
      <c r="C10" s="12"/>
      <c r="D10" s="12"/>
      <c r="E10" s="12"/>
    </row>
    <row r="11" spans="1:5" ht="20.100000000000001" customHeight="1">
      <c r="A11" s="11"/>
      <c r="B11" s="12"/>
      <c r="C11" s="12"/>
      <c r="D11" s="12"/>
      <c r="E11" s="12"/>
    </row>
    <row r="12" spans="1:5" ht="20.100000000000001" customHeight="1">
      <c r="A12" s="11"/>
      <c r="B12" s="10" t="s">
        <v>50</v>
      </c>
      <c r="C12" s="12"/>
      <c r="D12" s="12"/>
      <c r="E12" s="12"/>
    </row>
  </sheetData>
  <mergeCells count="4">
    <mergeCell ref="A1:E1"/>
    <mergeCell ref="A2:D2"/>
    <mergeCell ref="A3:B3"/>
    <mergeCell ref="C3:E3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3" sqref="F3:G3"/>
    </sheetView>
  </sheetViews>
  <sheetFormatPr defaultColWidth="9" defaultRowHeight="14.4"/>
  <cols>
    <col min="1" max="5" width="13.77734375" style="1" customWidth="1"/>
    <col min="6" max="6" width="12.88671875" style="1" customWidth="1"/>
    <col min="7" max="7" width="13.77734375" style="1" customWidth="1"/>
    <col min="8" max="16384" width="9" style="1"/>
  </cols>
  <sheetData>
    <row r="1" spans="1:8">
      <c r="A1" s="6"/>
      <c r="B1" s="7"/>
      <c r="C1" s="6"/>
      <c r="D1" s="6"/>
      <c r="E1" s="6"/>
      <c r="F1" s="7"/>
      <c r="G1" s="6"/>
    </row>
    <row r="2" spans="1:8" ht="40.5" customHeight="1">
      <c r="A2" s="67" t="s">
        <v>277</v>
      </c>
      <c r="B2" s="67"/>
      <c r="C2" s="67"/>
      <c r="D2" s="67"/>
      <c r="E2" s="67"/>
      <c r="F2" s="67"/>
      <c r="G2" s="67"/>
      <c r="H2" s="6"/>
    </row>
    <row r="3" spans="1:8">
      <c r="A3" s="2"/>
      <c r="B3" s="2"/>
      <c r="C3" s="2"/>
      <c r="D3" s="2"/>
      <c r="E3" s="2"/>
      <c r="F3" s="68" t="s">
        <v>47</v>
      </c>
      <c r="G3" s="68"/>
      <c r="H3" s="6"/>
    </row>
    <row r="4" spans="1:8" ht="45.75" customHeight="1">
      <c r="A4" s="69" t="s">
        <v>278</v>
      </c>
      <c r="B4" s="69" t="s">
        <v>279</v>
      </c>
      <c r="C4" s="69"/>
      <c r="D4" s="69"/>
      <c r="E4" s="69" t="s">
        <v>280</v>
      </c>
      <c r="F4" s="69" t="s">
        <v>281</v>
      </c>
      <c r="G4" s="69" t="s">
        <v>282</v>
      </c>
      <c r="H4" s="6"/>
    </row>
    <row r="5" spans="1:8" ht="45.75" customHeight="1">
      <c r="A5" s="69"/>
      <c r="B5" s="3" t="s">
        <v>283</v>
      </c>
      <c r="C5" s="3" t="s">
        <v>284</v>
      </c>
      <c r="D5" s="3" t="s">
        <v>285</v>
      </c>
      <c r="E5" s="69"/>
      <c r="F5" s="69"/>
      <c r="G5" s="69"/>
      <c r="H5" s="5"/>
    </row>
    <row r="6" spans="1:8" ht="45.75" customHeight="1">
      <c r="A6" s="3" t="s">
        <v>286</v>
      </c>
      <c r="B6" s="3"/>
      <c r="C6" s="3"/>
      <c r="D6" s="3"/>
      <c r="E6" s="3"/>
      <c r="F6" s="4"/>
      <c r="G6" s="3"/>
      <c r="H6" s="6"/>
    </row>
    <row r="7" spans="1:8" ht="45.75" customHeight="1">
      <c r="A7" s="8" t="s">
        <v>287</v>
      </c>
      <c r="B7" s="8"/>
      <c r="C7" s="8"/>
      <c r="D7" s="8"/>
      <c r="E7" s="8"/>
      <c r="F7" s="8"/>
      <c r="G7" s="8"/>
    </row>
    <row r="8" spans="1:8" ht="45.75" customHeight="1">
      <c r="A8" s="8" t="s">
        <v>287</v>
      </c>
      <c r="B8" s="8"/>
      <c r="C8" s="8"/>
      <c r="D8" s="8"/>
      <c r="E8" s="8"/>
      <c r="F8" s="8"/>
      <c r="G8" s="8"/>
    </row>
    <row r="9" spans="1:8" ht="45.75" customHeight="1">
      <c r="A9" s="8" t="s">
        <v>287</v>
      </c>
      <c r="B9" s="8"/>
      <c r="C9" s="8"/>
      <c r="D9" s="8"/>
      <c r="E9" s="8"/>
      <c r="F9" s="8"/>
      <c r="G9" s="8"/>
    </row>
    <row r="10" spans="1:8" ht="45.75" customHeight="1">
      <c r="A10" s="8"/>
      <c r="B10" s="8"/>
      <c r="C10" s="8"/>
      <c r="D10" s="8"/>
      <c r="E10" s="8"/>
      <c r="F10" s="8"/>
      <c r="G10" s="8"/>
    </row>
    <row r="11" spans="1:8" ht="45.75" customHeight="1">
      <c r="A11" s="8"/>
      <c r="B11" s="8"/>
      <c r="C11" s="8"/>
      <c r="D11" s="8"/>
      <c r="E11" s="8"/>
      <c r="F11" s="8"/>
      <c r="G11" s="8"/>
    </row>
    <row r="12" spans="1:8" ht="45.75" customHeight="1">
      <c r="A12" s="8"/>
      <c r="B12" s="8"/>
      <c r="C12" s="8"/>
      <c r="D12" s="8"/>
      <c r="E12" s="8"/>
      <c r="F12" s="8"/>
      <c r="G12" s="8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000"/>
  <sheetViews>
    <sheetView workbookViewId="0">
      <selection sqref="A1:XFD1048576"/>
    </sheetView>
  </sheetViews>
  <sheetFormatPr defaultColWidth="9" defaultRowHeight="14.4"/>
  <cols>
    <col min="1" max="16384" width="9" style="1"/>
  </cols>
  <sheetData>
    <row r="1" spans="1:12" ht="51" customHeight="1">
      <c r="A1" s="67" t="s">
        <v>288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5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47</v>
      </c>
      <c r="L2" s="5"/>
    </row>
    <row r="3" spans="1:12" ht="50.25" customHeight="1">
      <c r="A3" s="3" t="s">
        <v>289</v>
      </c>
      <c r="B3" s="3" t="s">
        <v>290</v>
      </c>
      <c r="C3" s="3" t="s">
        <v>6</v>
      </c>
      <c r="D3" s="3" t="s">
        <v>291</v>
      </c>
      <c r="E3" s="3" t="s">
        <v>292</v>
      </c>
      <c r="F3" s="3" t="s">
        <v>293</v>
      </c>
      <c r="G3" s="3" t="s">
        <v>294</v>
      </c>
      <c r="H3" s="3" t="s">
        <v>295</v>
      </c>
      <c r="I3" s="3" t="s">
        <v>296</v>
      </c>
      <c r="J3" s="3" t="s">
        <v>297</v>
      </c>
      <c r="K3" s="3" t="s">
        <v>298</v>
      </c>
      <c r="L3" s="5"/>
    </row>
    <row r="4" spans="1:12" ht="31.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5"/>
    </row>
    <row r="5" spans="1:12" ht="31.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5"/>
    </row>
    <row r="6" spans="1:12" ht="31.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5"/>
    </row>
    <row r="7" spans="1:12" ht="31.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5"/>
    </row>
    <row r="8" spans="1:12" ht="31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31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ht="13.5" customHeight="1">
      <c r="A11" s="2"/>
      <c r="B11" s="2"/>
      <c r="C11" s="2"/>
    </row>
    <row r="12" spans="1:12" ht="13.5" customHeight="1">
      <c r="A12" s="2"/>
    </row>
    <row r="13" spans="1:12" ht="13.5" customHeight="1">
      <c r="A13" s="2"/>
    </row>
    <row r="14" spans="1:12" ht="13.5" customHeight="1">
      <c r="A14" s="2"/>
    </row>
    <row r="15" spans="1:12" ht="13.5" customHeight="1">
      <c r="A15" s="2"/>
    </row>
    <row r="16" spans="1:12" ht="13.5" customHeight="1">
      <c r="A16" s="2"/>
    </row>
    <row r="17" spans="1:1" ht="13.5" customHeight="1">
      <c r="A17" s="2"/>
    </row>
    <row r="18" spans="1:1" ht="13.5" customHeight="1">
      <c r="A18" s="2"/>
    </row>
    <row r="19" spans="1:1" ht="13.5" customHeight="1">
      <c r="A19" s="2"/>
    </row>
    <row r="20" spans="1:1" ht="13.5" customHeight="1">
      <c r="A20" s="2"/>
    </row>
    <row r="21" spans="1:1" ht="13.5" customHeight="1">
      <c r="A21" s="2"/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2"/>
    </row>
    <row r="32" spans="1: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