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activeTab="1"/>
  </bookViews>
  <sheets>
    <sheet name="资金来源表" sheetId="4" r:id="rId1"/>
    <sheet name="项目投入明细" sheetId="5" r:id="rId2"/>
    <sheet name="2021年示范县统计" sheetId="6" r:id="rId3"/>
    <sheet name="资产管理统计表" sheetId="7" r:id="rId4"/>
  </sheets>
  <definedNames>
    <definedName name="_xlnm._FilterDatabase" localSheetId="1" hidden="1">项目投入明细!$A$7:$IV$91</definedName>
  </definedNames>
  <calcPr calcId="144525"/>
</workbook>
</file>

<file path=xl/sharedStrings.xml><?xml version="1.0" encoding="utf-8"?>
<sst xmlns="http://schemas.openxmlformats.org/spreadsheetml/2006/main" count="1247" uniqueCount="408">
  <si>
    <t>附件1</t>
  </si>
  <si>
    <t xml:space="preserve">
西藏自治区林芝市察隅县2021年脱贫县统筹整合资金整合情况表</t>
  </si>
  <si>
    <t>单位：万元</t>
  </si>
  <si>
    <t>序号</t>
  </si>
  <si>
    <t xml:space="preserve"> 项目名称</t>
  </si>
  <si>
    <t>实际下达金额</t>
  </si>
  <si>
    <t>其中</t>
  </si>
  <si>
    <t>察隅县</t>
  </si>
  <si>
    <t>备注</t>
  </si>
  <si>
    <t>实际统筹整合规模</t>
  </si>
  <si>
    <t>资金合计</t>
  </si>
  <si>
    <t>纳入统筹整合总规模</t>
  </si>
  <si>
    <t>一、中央资金小计</t>
  </si>
  <si>
    <t xml:space="preserve">     其中：实际统筹整合总规模</t>
  </si>
  <si>
    <t>中央财政专项扶贫资金</t>
  </si>
  <si>
    <t>A、中央财政扶贫发展资金</t>
  </si>
  <si>
    <t>B、中央财政扶贫少数民族发展资金（含兴边富民）</t>
  </si>
  <si>
    <t>C、中央财政扶贫以工代赈资金</t>
  </si>
  <si>
    <t>D、国有贫困农场扶贫支出方向</t>
  </si>
  <si>
    <t>E、国有贫困林场扶贫支出方向</t>
  </si>
  <si>
    <t>水利发展资金总规模</t>
  </si>
  <si>
    <t>其中：实际纳入统筹整合部分</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</si>
  <si>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</si>
  <si>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</si>
  <si>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</si>
  <si>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</si>
  <si>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</si>
  <si>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</si>
  <si>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</si>
  <si>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</si>
  <si>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</si>
  <si>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</si>
  <si>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</si>
  <si>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</si>
  <si>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</si>
  <si>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</si>
  <si>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</si>
  <si>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农田建设补助资金总规模</t>
  </si>
  <si>
    <t>农村综合改革转移支付总规模</t>
  </si>
  <si>
    <t>林业生态保护恢复资金总规模（草原生态修复治理补助资金部分）</t>
  </si>
  <si>
    <t>农村环境整治资金总规模</t>
  </si>
  <si>
    <t>车辆购置税收入补助地方用于一般公路建设项目资金总规模（支持农村公路部分）</t>
  </si>
  <si>
    <t>农村危房改造补助资金总规模（农村危房改造部分）</t>
  </si>
  <si>
    <t>中央专项彩票公益金支持扶贫资金</t>
  </si>
  <si>
    <t>产粮大县奖励资金总规模</t>
  </si>
  <si>
    <t>生猪（牛羊）调出大县奖励资金</t>
  </si>
  <si>
    <t>农业资源及生态保护补助资金总规模（对农民的直接补贴除外）</t>
  </si>
  <si>
    <t>服务业发展专项资金（支持新农村现代流通服务网络工程部分）</t>
  </si>
  <si>
    <t>旅游发展基金总规模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</si>
  <si>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</si>
  <si>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预算内投资小计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</si>
  <si>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</si>
  <si>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</si>
  <si>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</si>
  <si>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</si>
  <si>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</si>
  <si>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</si>
  <si>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</si>
  <si>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</si>
  <si>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</si>
  <si>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</si>
  <si>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</si>
  <si>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</si>
  <si>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</si>
  <si>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</si>
  <si>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</si>
  <si>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</si>
  <si>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</si>
  <si>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</si>
  <si>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</si>
  <si>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二、自治区资金小计</t>
  </si>
  <si>
    <t>其中：纳入统筹整合总规模</t>
  </si>
  <si>
    <t xml:space="preserve">      实际统筹整合总规模</t>
  </si>
  <si>
    <t>财政专项扶贫资金总规模</t>
  </si>
  <si>
    <t>A、财政专项扶贫资金（发展资金）</t>
  </si>
  <si>
    <t>B、财政专项扶贫资金（少数民族和兴边富民资金）</t>
  </si>
  <si>
    <t>C、财政专项扶贫资金（以工代赈）</t>
  </si>
  <si>
    <t>农业生产发展金总规模（含农牧民技能培训）</t>
  </si>
  <si>
    <t>林业改革发展资金总规模（含防沙治沙、重点区域造林）</t>
  </si>
  <si>
    <t>自治区彩票公益金支持扶贫开发（纳入统筹整合部分）</t>
  </si>
  <si>
    <t>农业资源及生态环境保护补助资金总规模</t>
  </si>
  <si>
    <t>旅游发展资金（纳入统筹整合部分）</t>
  </si>
  <si>
    <t>自治区强基惠民经费（纳入统筹整合部分）</t>
  </si>
  <si>
    <t>应用技术研究与开发专项资金（原农科三费）（纳入统筹整合部分）</t>
  </si>
  <si>
    <t>三、市级资金小计</t>
  </si>
  <si>
    <t>专项资金名称及总规模</t>
  </si>
  <si>
    <t>四、县（区）资金小计</t>
  </si>
  <si>
    <t>盘活存量</t>
  </si>
  <si>
    <t>西藏自治区林芝市察隅县2021年脱贫县统筹整合资金项目年度计划完成情况</t>
  </si>
  <si>
    <t>填报单位：林芝市察隅县财政局、扶贫办</t>
  </si>
  <si>
    <t>县（区)、乡（镇）名称</t>
  </si>
  <si>
    <t>项目名称</t>
  </si>
  <si>
    <t>建设地点（所在行政村名）</t>
  </si>
  <si>
    <t>项目内容</t>
  </si>
  <si>
    <t>项目主管部门</t>
  </si>
  <si>
    <t>项目责任人</t>
  </si>
  <si>
    <t>计划开工年月</t>
  </si>
  <si>
    <t>计划完工年月</t>
  </si>
  <si>
    <t>整合财政涉农资金来源</t>
  </si>
  <si>
    <t>投资计划(万元)</t>
  </si>
  <si>
    <t>项目预计年均实现收益（万元）</t>
  </si>
  <si>
    <t>项目受益群众户(户)</t>
  </si>
  <si>
    <t>项目受益总人口(人)</t>
  </si>
  <si>
    <t>项目性质</t>
  </si>
  <si>
    <t>2021年项目资金完成情况</t>
  </si>
  <si>
    <t>项目建设情况</t>
  </si>
  <si>
    <t>资金来源名称</t>
  </si>
  <si>
    <t>资金金额</t>
  </si>
  <si>
    <t>总投资</t>
  </si>
  <si>
    <t>中央资金</t>
  </si>
  <si>
    <t>自治区资金</t>
  </si>
  <si>
    <t>地（市）级资金</t>
  </si>
  <si>
    <t xml:space="preserve">县本级资金  </t>
  </si>
  <si>
    <t>银行贷款</t>
  </si>
  <si>
    <t xml:space="preserve">项目单位自筹   </t>
  </si>
  <si>
    <t>受益脱贫户数</t>
  </si>
  <si>
    <t>受益脱贫人口数</t>
  </si>
  <si>
    <t>其中：巩固脱贫贫困人数</t>
  </si>
  <si>
    <t>行次</t>
  </si>
  <si>
    <t>合 计</t>
  </si>
  <si>
    <t>一、生产发展（含产业项目）类</t>
  </si>
  <si>
    <t>合计</t>
  </si>
  <si>
    <t>察隅县茶叶园区茶叶生产基地二期工程建设项目</t>
  </si>
  <si>
    <t>下察隅镇</t>
  </si>
  <si>
    <r>
      <rPr>
        <sz val="10"/>
        <rFont val="仿宋_GB2312"/>
        <charset val="134"/>
      </rPr>
      <t>建设规模及工程内容，办公住宿综合楼:建筑装饰工程3029.42</t>
    </r>
    <r>
      <rPr>
        <sz val="10"/>
        <rFont val="宋体"/>
        <charset val="134"/>
      </rPr>
      <t>㎡</t>
    </r>
    <r>
      <rPr>
        <sz val="10"/>
        <rFont val="仿宋_GB2312"/>
        <charset val="134"/>
      </rPr>
      <t>，安装工程3029.42</t>
    </r>
    <r>
      <rPr>
        <sz val="10"/>
        <rFont val="宋体"/>
        <charset val="134"/>
      </rPr>
      <t>㎡</t>
    </r>
    <r>
      <rPr>
        <sz val="10"/>
        <rFont val="仿宋_GB2312"/>
        <charset val="134"/>
      </rPr>
      <t>;茶叶加工厂:建筑装饰工程2298.27</t>
    </r>
    <r>
      <rPr>
        <sz val="10"/>
        <rFont val="宋体"/>
        <charset val="134"/>
      </rPr>
      <t>㎡</t>
    </r>
    <r>
      <rPr>
        <sz val="10"/>
        <rFont val="仿宋_GB2312"/>
        <charset val="134"/>
      </rPr>
      <t>，安装工程2298.27</t>
    </r>
    <r>
      <rPr>
        <sz val="10"/>
        <rFont val="宋体"/>
        <charset val="134"/>
      </rPr>
      <t>㎡</t>
    </r>
    <r>
      <rPr>
        <sz val="10"/>
        <rFont val="仿宋_GB2312"/>
        <charset val="134"/>
      </rPr>
      <t>;库房办公室:建筑装饰工程1360.30</t>
    </r>
    <r>
      <rPr>
        <sz val="10"/>
        <rFont val="宋体"/>
        <charset val="134"/>
      </rPr>
      <t>㎡</t>
    </r>
    <r>
      <rPr>
        <sz val="10"/>
        <rFont val="仿宋_GB2312"/>
        <charset val="134"/>
      </rPr>
      <t>，安装工程1360.30</t>
    </r>
    <r>
      <rPr>
        <sz val="10"/>
        <rFont val="宋体"/>
        <charset val="134"/>
      </rPr>
      <t>㎡</t>
    </r>
    <r>
      <rPr>
        <sz val="10"/>
        <rFont val="仿宋_GB2312"/>
        <charset val="134"/>
      </rPr>
      <t>;设备用房(含消防水池):建筑装饰工程543.90</t>
    </r>
    <r>
      <rPr>
        <sz val="10"/>
        <rFont val="宋体"/>
        <charset val="134"/>
      </rPr>
      <t>㎡</t>
    </r>
    <r>
      <rPr>
        <sz val="10"/>
        <rFont val="仿宋_GB2312"/>
        <charset val="134"/>
      </rPr>
      <t>，安装工程543.90</t>
    </r>
    <r>
      <rPr>
        <sz val="10"/>
        <rFont val="宋体"/>
        <charset val="134"/>
      </rPr>
      <t>㎡</t>
    </r>
    <r>
      <rPr>
        <sz val="10"/>
        <rFont val="仿宋_GB2312"/>
        <charset val="134"/>
      </rPr>
      <t>;附属工程:挡墙114m，路沿石1303.88m，混凝土硬化工程6849.15</t>
    </r>
    <r>
      <rPr>
        <sz val="10"/>
        <rFont val="宋体"/>
        <charset val="134"/>
      </rPr>
      <t>㎡</t>
    </r>
    <r>
      <rPr>
        <sz val="10"/>
        <rFont val="仿宋_GB2312"/>
        <charset val="134"/>
      </rPr>
      <t>，总平电气工程1项，总平给排水工程1项。(具体建设内容详见施工图)</t>
    </r>
  </si>
  <si>
    <t>乡村振兴局</t>
  </si>
  <si>
    <t>赵文超</t>
  </si>
  <si>
    <t>中央财政扶贫发展资金5830.28万元</t>
  </si>
  <si>
    <t>新建</t>
  </si>
  <si>
    <t>正在建设</t>
  </si>
  <si>
    <t xml:space="preserve">                             </t>
  </si>
  <si>
    <t>察隅县察瓦龙乡原岗藏村石榴种植项目</t>
  </si>
  <si>
    <t>原岗藏村</t>
  </si>
  <si>
    <t>种植石榴60亩，新建蓄水池、灌溉管渠、网围栏等附属设施。</t>
  </si>
  <si>
    <t>已完工</t>
  </si>
  <si>
    <t>察隅县古拉乡俄库组石榴种植项目</t>
  </si>
  <si>
    <t>则巴村</t>
  </si>
  <si>
    <r>
      <rPr>
        <sz val="10"/>
        <rFont val="仿宋_GB2312"/>
        <charset val="134"/>
      </rPr>
      <t>土地平整52.01亩，100m</t>
    </r>
    <r>
      <rPr>
        <sz val="10"/>
        <rFont val="宋体"/>
        <charset val="134"/>
      </rPr>
      <t>³</t>
    </r>
    <r>
      <rPr>
        <sz val="10"/>
        <rFont val="仿宋_GB2312"/>
        <charset val="134"/>
      </rPr>
      <t>蓄水池1座，喷灌系统1项，苗木种植2692株，网围栏2199m，阀门井6座等附属设施</t>
    </r>
  </si>
  <si>
    <t>察隅县古拉乡日托村石榴种植项目</t>
  </si>
  <si>
    <t>日托村</t>
  </si>
  <si>
    <t>种植石榴30亩，新建蓄水池、灌溉管渠、网围栏等附属设施。</t>
  </si>
  <si>
    <t>察隅县上察隅镇松林村茶叶种植项目</t>
  </si>
  <si>
    <t>松林村</t>
  </si>
  <si>
    <r>
      <rPr>
        <sz val="10"/>
        <rFont val="仿宋_GB2312"/>
        <charset val="134"/>
      </rPr>
      <t>土地平整：土方清理5113.18m</t>
    </r>
    <r>
      <rPr>
        <sz val="10"/>
        <rFont val="宋体"/>
        <charset val="134"/>
      </rPr>
      <t>³</t>
    </r>
    <r>
      <rPr>
        <sz val="10"/>
        <rFont val="仿宋_GB2312"/>
        <charset val="134"/>
      </rPr>
      <t>，石方清理6000m</t>
    </r>
    <r>
      <rPr>
        <sz val="10"/>
        <rFont val="宋体"/>
        <charset val="134"/>
      </rPr>
      <t>³</t>
    </r>
    <r>
      <rPr>
        <sz val="10"/>
        <rFont val="仿宋_GB2312"/>
        <charset val="134"/>
      </rPr>
      <t>，场地平整196025.72</t>
    </r>
    <r>
      <rPr>
        <sz val="10"/>
        <rFont val="宋体"/>
        <charset val="134"/>
      </rPr>
      <t>㎡</t>
    </r>
    <r>
      <rPr>
        <sz val="10"/>
        <rFont val="仿宋_GB2312"/>
        <charset val="134"/>
      </rPr>
      <t>；灌溉工程：管道工程1项，沉砂池2座，取水口2座，25m</t>
    </r>
    <r>
      <rPr>
        <sz val="10"/>
        <rFont val="宋体"/>
        <charset val="134"/>
      </rPr>
      <t>³</t>
    </r>
    <r>
      <rPr>
        <sz val="10"/>
        <rFont val="仿宋_GB2312"/>
        <charset val="134"/>
      </rPr>
      <t>蓄水池1座，50m</t>
    </r>
    <r>
      <rPr>
        <sz val="10"/>
        <rFont val="宋体"/>
        <charset val="134"/>
      </rPr>
      <t>³</t>
    </r>
    <r>
      <rPr>
        <sz val="10"/>
        <rFont val="仿宋_GB2312"/>
        <charset val="134"/>
      </rPr>
      <t>蓄水池1座；茶叶种植：第一次茶苗种植682150株，第二次茶苗补植117612株，防草布153430.8</t>
    </r>
    <r>
      <rPr>
        <sz val="10"/>
        <rFont val="宋体"/>
        <charset val="134"/>
      </rPr>
      <t>㎡</t>
    </r>
    <r>
      <rPr>
        <sz val="10"/>
        <rFont val="仿宋_GB2312"/>
        <charset val="134"/>
      </rPr>
      <t>，反光膜42619.65</t>
    </r>
    <r>
      <rPr>
        <sz val="10"/>
        <rFont val="宋体"/>
        <charset val="134"/>
      </rPr>
      <t>㎡</t>
    </r>
    <r>
      <rPr>
        <sz val="10"/>
        <rFont val="仿宋_GB2312"/>
        <charset val="134"/>
      </rPr>
      <t xml:space="preserve">，有机肥147.02t，附属设施：铁丝网围栏3969.32m，大门2座，标识牌2个（具体做法详见施工图）。 </t>
    </r>
  </si>
  <si>
    <t>续建</t>
  </si>
  <si>
    <t>察隅县下察隅镇松古村茶叶种植项目</t>
  </si>
  <si>
    <t>松古村</t>
  </si>
  <si>
    <r>
      <rPr>
        <sz val="10"/>
        <rFont val="仿宋_GB2312"/>
        <charset val="134"/>
      </rPr>
      <t>土地平整：土方清理13844.69m</t>
    </r>
    <r>
      <rPr>
        <sz val="10"/>
        <rFont val="宋体"/>
        <charset val="134"/>
      </rPr>
      <t>³</t>
    </r>
    <r>
      <rPr>
        <sz val="10"/>
        <rFont val="仿宋_GB2312"/>
        <charset val="134"/>
      </rPr>
      <t>，石方清理11610m</t>
    </r>
    <r>
      <rPr>
        <sz val="10"/>
        <rFont val="宋体"/>
        <charset val="134"/>
      </rPr>
      <t>³</t>
    </r>
    <r>
      <rPr>
        <sz val="10"/>
        <rFont val="仿宋_GB2312"/>
        <charset val="134"/>
      </rPr>
      <t>，场地平整357492.358</t>
    </r>
    <r>
      <rPr>
        <sz val="10"/>
        <rFont val="宋体"/>
        <charset val="134"/>
      </rPr>
      <t>㎡</t>
    </r>
    <r>
      <rPr>
        <sz val="10"/>
        <rFont val="仿宋_GB2312"/>
        <charset val="134"/>
      </rPr>
      <t>，灌溉工程，管道工程1项，沉砂池3座，取水口3座，50m</t>
    </r>
    <r>
      <rPr>
        <sz val="10"/>
        <rFont val="宋体"/>
        <charset val="134"/>
      </rPr>
      <t>³</t>
    </r>
    <r>
      <rPr>
        <sz val="10"/>
        <rFont val="仿宋_GB2312"/>
        <charset val="134"/>
      </rPr>
      <t>蓄水池1座，25m</t>
    </r>
    <r>
      <rPr>
        <sz val="10"/>
        <rFont val="宋体"/>
        <charset val="134"/>
      </rPr>
      <t>³</t>
    </r>
    <r>
      <rPr>
        <sz val="10"/>
        <rFont val="仿宋_GB2312"/>
        <charset val="134"/>
      </rPr>
      <t>蓄水池2座；茶叶种植：第一次茶苗种植1833264株，第二次茶苗补植316080株，防草布412342.25</t>
    </r>
    <r>
      <rPr>
        <sz val="10"/>
        <rFont val="宋体"/>
        <charset val="134"/>
      </rPr>
      <t>㎡</t>
    </r>
    <r>
      <rPr>
        <sz val="10"/>
        <rFont val="仿宋_GB2312"/>
        <charset val="134"/>
      </rPr>
      <t>，反光膜90833.48</t>
    </r>
    <r>
      <rPr>
        <sz val="10"/>
        <rFont val="宋体"/>
        <charset val="134"/>
      </rPr>
      <t>㎡</t>
    </r>
    <r>
      <rPr>
        <sz val="10"/>
        <rFont val="仿宋_GB2312"/>
        <charset val="134"/>
      </rPr>
      <t>，有机肥395.11t；附属设施：铁丝网围栏8517.58m，大门3座，标识牌3个</t>
    </r>
  </si>
  <si>
    <t>察隅县下察隅镇京都村柑橘项目</t>
  </si>
  <si>
    <t>京都村</t>
  </si>
  <si>
    <t>购买京都村柑桔地120亩地面附着物以及152亩新建网围栏、灌溉管道工程、追肥等配套附属设施。</t>
  </si>
  <si>
    <t>察隅县上察隅镇荣玉村茶叶粗加工坊建设项目</t>
  </si>
  <si>
    <t>荣玉村</t>
  </si>
  <si>
    <t>建设规模及工程内容，茶叶粗加工厂房:建筑装饰工程725.23m，安装工程725.23m:门卫室:建筑装饰工程53.04m，安装工程53.04mi;附属工程:新建围144.60m，硬化工程637.32m，停车位画线1.00项，总体给排水工程1.00项，总体电气工程1.00项。(具体建设内容详见施工图)</t>
  </si>
  <si>
    <t>察隅县下察隅镇松古村茶叶粗加工坊建设项目</t>
  </si>
  <si>
    <t>在下察隅镇松古村建设加工坊、仓库大门等附属设施</t>
  </si>
  <si>
    <t>察隅县察瓦龙乡阿丙村软籽石榴种植项目二期</t>
  </si>
  <si>
    <t>阿丙村</t>
  </si>
  <si>
    <t>种植石榴222.5亩，并配套附属设施</t>
  </si>
  <si>
    <t>察隅县察瓦龙乡拉卡村软籽石榴种植项目</t>
  </si>
  <si>
    <t>拉卡村</t>
  </si>
  <si>
    <t>种植石榴110.4亩，并配套附属设施</t>
  </si>
  <si>
    <t>察隅县察瓦龙乡扎那村软籽石榴种植项目</t>
  </si>
  <si>
    <t>扎那村</t>
  </si>
  <si>
    <t>种植石榴98亩，并配套附属设施</t>
  </si>
  <si>
    <t>察隅县古拉乡安巴村软籽石榴种植项目二期</t>
  </si>
  <si>
    <t>安巴村</t>
  </si>
  <si>
    <t>种植石榴255亩，并配套附属设施</t>
  </si>
  <si>
    <t>中央财政扶贫少数民族发展资金（含兴边富民）1166.28万元</t>
  </si>
  <si>
    <t>察隅县竹瓦根镇牦牛养殖项目</t>
  </si>
  <si>
    <t>日东、目若、嘎达等村</t>
  </si>
  <si>
    <r>
      <rPr>
        <sz val="10"/>
        <rFont val="仿宋_GB2312"/>
        <charset val="134"/>
      </rPr>
      <t>在竹瓦根镇日东片区修建1000</t>
    </r>
    <r>
      <rPr>
        <sz val="10"/>
        <rFont val="宋体"/>
        <charset val="134"/>
      </rPr>
      <t>㎡</t>
    </r>
    <r>
      <rPr>
        <sz val="10"/>
        <rFont val="仿宋_GB2312"/>
        <charset val="134"/>
      </rPr>
      <t>的牛舍、购买种牛10头、牦牛120头、母牛20头、饲料粉碎机2台等附属配套设施。</t>
    </r>
  </si>
  <si>
    <t>察隅县察瓦龙乡龙普村软籽石榴种植项目</t>
  </si>
  <si>
    <t>龙普村</t>
  </si>
  <si>
    <t>种植石榴300亩，灌溉工程2885M，并配套附属设施</t>
  </si>
  <si>
    <t>察隅县察瓦龙乡昌西村软籽石榴种植项目</t>
  </si>
  <si>
    <t>昌西村</t>
  </si>
  <si>
    <t>种植石榴120亩，并配套附属设施</t>
  </si>
  <si>
    <t>察隅县竹瓦根镇城郊蔬菜种植项目</t>
  </si>
  <si>
    <t>学尼村</t>
  </si>
  <si>
    <r>
      <rPr>
        <sz val="10"/>
        <rFont val="仿宋_GB2312"/>
        <charset val="134"/>
      </rPr>
      <t>温室大棚：建筑装饰工程2042.48</t>
    </r>
    <r>
      <rPr>
        <sz val="10"/>
        <rFont val="宋体"/>
        <charset val="134"/>
      </rPr>
      <t>㎡</t>
    </r>
    <r>
      <rPr>
        <sz val="10"/>
        <rFont val="仿宋_GB2312"/>
        <charset val="134"/>
      </rPr>
      <t>，安装工程2042.48</t>
    </r>
    <r>
      <rPr>
        <sz val="10"/>
        <rFont val="宋体"/>
        <charset val="134"/>
      </rPr>
      <t>㎡</t>
    </r>
    <r>
      <rPr>
        <sz val="10"/>
        <rFont val="仿宋_GB2312"/>
        <charset val="134"/>
      </rPr>
      <t>；附属工程：围墙工程（含大门）308.9m，有机营养土+营养液1项，土石方工程1项，总体电气工程1项，总体给排水工程1项。</t>
    </r>
  </si>
  <si>
    <t>察隅县察瓦龙乡城郊蔬菜种植项目</t>
  </si>
  <si>
    <t>邓许村</t>
  </si>
  <si>
    <r>
      <rPr>
        <sz val="10"/>
        <rFont val="仿宋_GB2312"/>
        <charset val="134"/>
      </rPr>
      <t>360m</t>
    </r>
    <r>
      <rPr>
        <sz val="10"/>
        <rFont val="宋体"/>
        <charset val="134"/>
      </rPr>
      <t>³</t>
    </r>
    <r>
      <rPr>
        <sz val="10"/>
        <rFont val="仿宋_GB2312"/>
        <charset val="134"/>
      </rPr>
      <t>大棚3座，装饰工程1080</t>
    </r>
    <r>
      <rPr>
        <sz val="10"/>
        <rFont val="宋体"/>
        <charset val="134"/>
      </rPr>
      <t>㎡</t>
    </r>
    <r>
      <rPr>
        <sz val="10"/>
        <rFont val="仿宋_GB2312"/>
        <charset val="134"/>
      </rPr>
      <t>，安装工程1080</t>
    </r>
    <r>
      <rPr>
        <sz val="10"/>
        <rFont val="宋体"/>
        <charset val="134"/>
      </rPr>
      <t>㎡</t>
    </r>
    <r>
      <rPr>
        <sz val="10"/>
        <rFont val="仿宋_GB2312"/>
        <charset val="134"/>
      </rPr>
      <t>； 296m</t>
    </r>
    <r>
      <rPr>
        <sz val="10"/>
        <rFont val="宋体"/>
        <charset val="134"/>
      </rPr>
      <t>³</t>
    </r>
    <r>
      <rPr>
        <sz val="10"/>
        <rFont val="仿宋_GB2312"/>
        <charset val="134"/>
      </rPr>
      <t>大棚2座，装饰工程592</t>
    </r>
    <r>
      <rPr>
        <sz val="10"/>
        <rFont val="宋体"/>
        <charset val="134"/>
      </rPr>
      <t>㎡</t>
    </r>
    <r>
      <rPr>
        <sz val="10"/>
        <rFont val="仿宋_GB2312"/>
        <charset val="134"/>
      </rPr>
      <t>， 安装工程592</t>
    </r>
    <r>
      <rPr>
        <sz val="10"/>
        <rFont val="宋体"/>
        <charset val="134"/>
      </rPr>
      <t>㎡</t>
    </r>
    <r>
      <rPr>
        <sz val="10"/>
        <rFont val="仿宋_GB2312"/>
        <charset val="134"/>
      </rPr>
      <t>；240m</t>
    </r>
    <r>
      <rPr>
        <sz val="10"/>
        <rFont val="宋体"/>
        <charset val="134"/>
      </rPr>
      <t>³</t>
    </r>
    <r>
      <rPr>
        <sz val="10"/>
        <rFont val="仿宋_GB2312"/>
        <charset val="134"/>
      </rPr>
      <t>大棚9座，装饰工程2160</t>
    </r>
    <r>
      <rPr>
        <sz val="10"/>
        <rFont val="宋体"/>
        <charset val="134"/>
      </rPr>
      <t>㎡</t>
    </r>
    <r>
      <rPr>
        <sz val="10"/>
        <rFont val="仿宋_GB2312"/>
        <charset val="134"/>
      </rPr>
      <t>，安装工程2160</t>
    </r>
    <r>
      <rPr>
        <sz val="10"/>
        <rFont val="宋体"/>
        <charset val="134"/>
      </rPr>
      <t>㎡</t>
    </r>
    <r>
      <rPr>
        <sz val="10"/>
        <rFont val="仿宋_GB2312"/>
        <charset val="134"/>
      </rPr>
      <t>；216m</t>
    </r>
    <r>
      <rPr>
        <sz val="10"/>
        <rFont val="宋体"/>
        <charset val="134"/>
      </rPr>
      <t>³</t>
    </r>
    <r>
      <rPr>
        <sz val="10"/>
        <rFont val="仿宋_GB2312"/>
        <charset val="134"/>
      </rPr>
      <t>大棚6座，装饰工程1296</t>
    </r>
    <r>
      <rPr>
        <sz val="10"/>
        <rFont val="宋体"/>
        <charset val="134"/>
      </rPr>
      <t>㎡</t>
    </r>
    <r>
      <rPr>
        <sz val="10"/>
        <rFont val="仿宋_GB2312"/>
        <charset val="134"/>
      </rPr>
      <t>，安装工程1296</t>
    </r>
    <r>
      <rPr>
        <sz val="10"/>
        <rFont val="宋体"/>
        <charset val="134"/>
      </rPr>
      <t>㎡</t>
    </r>
    <r>
      <rPr>
        <sz val="10"/>
        <rFont val="仿宋_GB2312"/>
        <charset val="134"/>
      </rPr>
      <t>；168m</t>
    </r>
    <r>
      <rPr>
        <sz val="10"/>
        <rFont val="宋体"/>
        <charset val="134"/>
      </rPr>
      <t>³</t>
    </r>
    <r>
      <rPr>
        <sz val="10"/>
        <rFont val="仿宋_GB2312"/>
        <charset val="134"/>
      </rPr>
      <t>大棚1座，装饰工程168</t>
    </r>
    <r>
      <rPr>
        <sz val="10"/>
        <rFont val="宋体"/>
        <charset val="134"/>
      </rPr>
      <t>㎡</t>
    </r>
    <r>
      <rPr>
        <sz val="10"/>
        <rFont val="仿宋_GB2312"/>
        <charset val="134"/>
      </rPr>
      <t>，安装工程168</t>
    </r>
    <r>
      <rPr>
        <sz val="10"/>
        <rFont val="宋体"/>
        <charset val="134"/>
      </rPr>
      <t>㎡</t>
    </r>
    <r>
      <rPr>
        <sz val="10"/>
        <rFont val="仿宋_GB2312"/>
        <charset val="134"/>
      </rPr>
      <t>；等附属设施。</t>
    </r>
  </si>
  <si>
    <t>察隅县察瓦龙乡大流沙石榴种植项目</t>
  </si>
  <si>
    <t>种植石榴120亩，新建蓄水池、灌溉管渠、网围栏等附属设施。并引进专业人才进行察瓦龙乡全乡石榴的技术指导</t>
  </si>
  <si>
    <t>察隅县察瓦龙乡阿丙村石榴种植项目三期</t>
  </si>
  <si>
    <r>
      <rPr>
        <sz val="10"/>
        <rFont val="仿宋_GB2312"/>
        <charset val="134"/>
      </rPr>
      <t>土地平整72.07亩，100m</t>
    </r>
    <r>
      <rPr>
        <sz val="10"/>
        <rFont val="宋体"/>
        <charset val="134"/>
      </rPr>
      <t>³</t>
    </r>
    <r>
      <rPr>
        <sz val="10"/>
        <rFont val="仿宋_GB2312"/>
        <charset val="134"/>
      </rPr>
      <t>蓄水池1座，喷灌系统1项，苗木种植3730株，网围栏2109m，阀门井7座等附属设施</t>
    </r>
  </si>
  <si>
    <t>察隅县察瓦龙乡龙布村羊肚菌种植项目</t>
  </si>
  <si>
    <t>龙布村</t>
  </si>
  <si>
    <t>种植羊肚菌40亩，并配套灌溉、围栏等附属设施</t>
  </si>
  <si>
    <t>察隅县察瓦龙乡龙布村灵芝种植项目</t>
  </si>
  <si>
    <t>种植灵芝菌8亩，并配套灌溉、围栏等附属设施</t>
  </si>
  <si>
    <t>察隅县下察隅镇夏尼村旅游配套设施建设项目</t>
  </si>
  <si>
    <t>夏尼村</t>
  </si>
  <si>
    <t>修建停车场1个、门牌标识5个附属设施（具体见设计）等。</t>
  </si>
  <si>
    <t>2021年中央财政衔接推进乡村振兴补助资金（巩固拓展脱贫攻坚成果和乡村振兴任务资金1300万元）
林财农指〔2021〕28号</t>
  </si>
  <si>
    <t>察隅县下察隅镇夏尼村猕猴桃园提升项目</t>
  </si>
  <si>
    <t>在猕猴桃园铺设宽0.6米、长600米石板，并对360亩猕猴桃园施有机肥（每亩1吨）（具体见设计）。</t>
  </si>
  <si>
    <t>察隅县察瓦龙乡松塔村石榴提升项目</t>
  </si>
  <si>
    <t>松塔村</t>
  </si>
  <si>
    <t>计划对松塔村126亩石榴施加有机肥，安装滴管系统等附属设施。（具体见设计）</t>
  </si>
  <si>
    <t>察隅县下察隅镇布巴村、沙玛村产业提升项目</t>
  </si>
  <si>
    <t>布巴村、沙玛村</t>
  </si>
  <si>
    <t>计划对布巴村370亩猕猴桃、30亩石榴及沙玛村370亩枇杷和280亩石榴施加有机肥（每亩1吨）。（具体见设计）</t>
  </si>
  <si>
    <t>察隅县下察隅镇布巴村猕猴桃园提升项目</t>
  </si>
  <si>
    <t>布巴村</t>
  </si>
  <si>
    <t>计划修建产业园道路429米及三相电接入（具体见设计）。</t>
  </si>
  <si>
    <t>察隅县下察隅镇夏尼村猕猴桃种植项目</t>
  </si>
  <si>
    <t>在夏尼村种植猕猴桃100亩，及灌溉、购置有机肥等附属设施。</t>
  </si>
  <si>
    <t>办理前置</t>
  </si>
  <si>
    <t>察隅县古玉乡罗马村人畜分离项目</t>
  </si>
  <si>
    <t>罗马村</t>
  </si>
  <si>
    <t>计划对罗马村罗马组、大菠萝组、小菠萝组共计69户进行人畜分离，罗马组修建钢架桥一座（长27M，宽4.5M）。（具体见设计）</t>
  </si>
  <si>
    <t>2021年中央财政衔接推进乡村振兴补助资金（少数民族发展资金1015.72万元）
林财农指〔2021〕28号</t>
  </si>
  <si>
    <t>二、农村基础设施建设类</t>
  </si>
  <si>
    <t>察隅县古拉乡关龙村人居环境综合整治项目</t>
  </si>
  <si>
    <t>关龙村</t>
  </si>
  <si>
    <r>
      <rPr>
        <sz val="10"/>
        <rFont val="仿宋_GB2312"/>
        <charset val="134"/>
      </rPr>
      <t>拉巴组：仿木围栏工程415.9m,新建路灯工程7盏，维修路灯工程4盏，围墙新建工程1285.78m，原有围墙刷漆工程30.95m，挡土墙工程83.93m,硬化工程1047.33</t>
    </r>
    <r>
      <rPr>
        <sz val="10"/>
        <rFont val="宋体"/>
        <charset val="134"/>
      </rPr>
      <t>㎡</t>
    </r>
    <r>
      <rPr>
        <sz val="10"/>
        <rFont val="仿宋_GB2312"/>
        <charset val="134"/>
      </rPr>
      <t>，化粪池7座，大门工程12座，拆除工程10</t>
    </r>
    <r>
      <rPr>
        <sz val="10"/>
        <rFont val="宋体"/>
        <charset val="134"/>
      </rPr>
      <t>㎡</t>
    </r>
    <r>
      <rPr>
        <sz val="10"/>
        <rFont val="仿宋_GB2312"/>
        <charset val="134"/>
      </rPr>
      <t>；次崩组仿木围栏工程1354.04m挡土墙拆除及新建工程37.98m，挡土墙84.26m，围墙新建工程651.39m等（具体做法详见施工图）</t>
    </r>
  </si>
  <si>
    <t>中央财政扶贫以工代赈资金</t>
  </si>
  <si>
    <t>察隅县察瓦龙乡学巴村供水项目</t>
  </si>
  <si>
    <t>学巴村</t>
  </si>
  <si>
    <t>修建蓄水池2座，排气井6座、阀门井92座、排泥井4座、DN110PE管4.97km，DN90PE管3321米，DN40PE140米，DN32PE管1320米及配套设施</t>
  </si>
  <si>
    <t>县级专项扶贫资金1150万元</t>
  </si>
  <si>
    <t>自治区财政专项扶贫资金（261.74万元）</t>
  </si>
  <si>
    <t>自治区财政专项扶贫资金少数民族发展方向（1700万元）</t>
  </si>
  <si>
    <t>察隅县古玉乡然乌学村农田灌溉水利设施建设项目</t>
  </si>
  <si>
    <t>然乌学村</t>
  </si>
  <si>
    <t>新建取水口15个，拦污栅15个，DN160PE管道3700m，阀门65个及其他附属设施</t>
  </si>
  <si>
    <t>察隅县古拉乡俄玉村农田灌溉水渠建设项目</t>
  </si>
  <si>
    <t>俄玉村</t>
  </si>
  <si>
    <t>水渠工程：0.5m*0.5m水渠681.31m,0.4m*0.4m水渠1432.11m，0.3m*0.3m水渠341.87m，0.4m*0.5m分水口37个等附属设施</t>
  </si>
  <si>
    <t>察隅县竹瓦根镇学尼搬迁村桥梁新建工程</t>
  </si>
  <si>
    <r>
      <rPr>
        <sz val="10"/>
        <rFont val="仿宋_GB2312"/>
        <charset val="134"/>
      </rPr>
      <t>临时供电设施：200KW发电机1台；路基工程：场地清理0.236km，路基挖方68.4m</t>
    </r>
    <r>
      <rPr>
        <sz val="10"/>
        <rFont val="宋体"/>
        <charset val="134"/>
      </rPr>
      <t>³</t>
    </r>
    <r>
      <rPr>
        <sz val="10"/>
        <rFont val="仿宋_GB2312"/>
        <charset val="134"/>
      </rPr>
      <t>，路基填方2657.3m</t>
    </r>
    <r>
      <rPr>
        <sz val="10"/>
        <rFont val="宋体"/>
        <charset val="134"/>
      </rPr>
      <t>³</t>
    </r>
    <r>
      <rPr>
        <sz val="10"/>
        <rFont val="仿宋_GB2312"/>
        <charset val="134"/>
      </rPr>
      <t>，结构物台背回填345.8m</t>
    </r>
    <r>
      <rPr>
        <sz val="10"/>
        <rFont val="宋体"/>
        <charset val="134"/>
      </rPr>
      <t>³</t>
    </r>
    <r>
      <rPr>
        <sz val="10"/>
        <rFont val="仿宋_GB2312"/>
        <charset val="134"/>
      </rPr>
      <t>，软弱地基处理0.056km，排水工程0.101km，路基防护与加固工程0.144km；路面工程：水泥混凝土路面885</t>
    </r>
    <r>
      <rPr>
        <sz val="10"/>
        <rFont val="宋体"/>
        <charset val="134"/>
      </rPr>
      <t>㎡</t>
    </r>
    <r>
      <rPr>
        <sz val="10"/>
        <rFont val="仿宋_GB2312"/>
        <charset val="134"/>
      </rPr>
      <t>，路槽、路肩及中央分隔带70</t>
    </r>
    <r>
      <rPr>
        <sz val="10"/>
        <rFont val="宋体"/>
        <charset val="134"/>
      </rPr>
      <t>㎡</t>
    </r>
    <r>
      <rPr>
        <sz val="10"/>
        <rFont val="仿宋_GB2312"/>
        <charset val="134"/>
      </rPr>
      <t>；桥梁涵洞工程：中桥工程1座103.900m；交叉工程：平面交叉2处；交通工程及沿线设施：交通安全设施0.236公路公里；施工场地建设及安全生产（具体做法详见施工图）</t>
    </r>
  </si>
  <si>
    <t>察隅县察瓦龙乡门空吊桥改建工程项目</t>
  </si>
  <si>
    <t>前中瓦村</t>
  </si>
  <si>
    <t>新建桥梁160米，路基工程0.33千米，路面工程0.33千米，临时工程0.49千米以及沿线设施、环境保护等附属设施</t>
  </si>
  <si>
    <t>察隅县竹瓦根镇雄久村基础设施建设项目</t>
  </si>
  <si>
    <t>雄久村</t>
  </si>
  <si>
    <t>新铺设管道2205米，新建蓄水池及其他配套附属设施。</t>
  </si>
  <si>
    <t>察隅县察瓦龙乡龙布村安全饮水工程建设项目</t>
  </si>
  <si>
    <t>新建引水管5公里，修建取水口、分水井、排泥井、检修井、蓄水池等附属设施</t>
  </si>
  <si>
    <t>察隅县古拉乡俄玉村土地提升改造项目</t>
  </si>
  <si>
    <t>铁艺大门-1（3樘），铁艺大门-2（4樘），新建围墙1911.98M，土地平整1项，有机肥177.33T等附属设施</t>
  </si>
  <si>
    <t>察瓦龙乡龙普村入户道路建设项目</t>
  </si>
  <si>
    <t>新建1.5米宽，入户道路2669.83米，场地硬化872.69平方米，及道路涵洞等附属设施</t>
  </si>
  <si>
    <t>察瓦龙乡龙普村灌溉水渠建设项目</t>
  </si>
  <si>
    <t>新建饮水工程：取水口4座，1#引水渠211.72米，2#引水渠184.43米，Dn400PE管300米，3#引水渠91.3米，4#引水渠1057.73米等</t>
  </si>
  <si>
    <t>察隅县察瓦龙乡格布村机耕道建设项目</t>
  </si>
  <si>
    <t>格布村</t>
  </si>
  <si>
    <r>
      <rPr>
        <sz val="10"/>
        <rFont val="仿宋_GB2312"/>
        <charset val="134"/>
      </rPr>
      <t>车行道路面工程4901.2</t>
    </r>
    <r>
      <rPr>
        <sz val="10"/>
        <rFont val="宋体"/>
        <charset val="134"/>
      </rPr>
      <t>㎡</t>
    </r>
    <r>
      <rPr>
        <sz val="10"/>
        <rFont val="仿宋_GB2312"/>
        <charset val="134"/>
      </rPr>
      <t>，土石方工程1项，排水沟438m，路基防护工程441.09m</t>
    </r>
    <r>
      <rPr>
        <sz val="10"/>
        <rFont val="宋体"/>
        <charset val="134"/>
      </rPr>
      <t>³</t>
    </r>
    <r>
      <rPr>
        <sz val="10"/>
        <rFont val="仿宋_GB2312"/>
        <charset val="134"/>
      </rPr>
      <t>，新建铁艺大门2座，管道工程200m。</t>
    </r>
  </si>
  <si>
    <t>察隅县察瓦龙乡学巴村土地提升改造项目</t>
  </si>
  <si>
    <r>
      <rPr>
        <sz val="10"/>
        <rFont val="仿宋_GB2312"/>
        <charset val="134"/>
      </rPr>
      <t>清楚土堆、石碓16074.43m</t>
    </r>
    <r>
      <rPr>
        <sz val="10"/>
        <rFont val="宋体"/>
        <charset val="134"/>
      </rPr>
      <t>³</t>
    </r>
    <r>
      <rPr>
        <sz val="10"/>
        <rFont val="仿宋_GB2312"/>
        <charset val="134"/>
      </rPr>
      <t>，土地平整69658.08</t>
    </r>
    <r>
      <rPr>
        <sz val="10"/>
        <rFont val="宋体"/>
        <charset val="134"/>
      </rPr>
      <t>²</t>
    </r>
    <r>
      <rPr>
        <sz val="10"/>
        <rFont val="仿宋_GB2312"/>
        <charset val="134"/>
      </rPr>
      <t>，有机肥156.74T；拆除工程：拆除围墙914.4m，硬化破除77.7</t>
    </r>
    <r>
      <rPr>
        <sz val="10"/>
        <rFont val="宋体"/>
        <charset val="134"/>
      </rPr>
      <t>㎡</t>
    </r>
    <r>
      <rPr>
        <sz val="10"/>
        <rFont val="仿宋_GB2312"/>
        <charset val="134"/>
      </rPr>
      <t>；灌溉工程：0.4*0.4水渠1926.96m，0.3*0.3水渠1048.44m，0.4*0.4分水口35个，0.3*0.3分水口32个，取水口2座等附属设施</t>
    </r>
  </si>
  <si>
    <t>察隅县下察隅镇自更村、共同村、夏尼村道路硬化项目</t>
  </si>
  <si>
    <t>共同村、自更村、夏尼村</t>
  </si>
  <si>
    <r>
      <rPr>
        <sz val="10"/>
        <rFont val="仿宋_GB2312"/>
        <charset val="134"/>
      </rPr>
      <t>计划：1.共同村修建组与组之间道路硬化910</t>
    </r>
    <r>
      <rPr>
        <sz val="10"/>
        <rFont val="宋体"/>
        <charset val="134"/>
      </rPr>
      <t>㎡</t>
    </r>
    <r>
      <rPr>
        <sz val="10"/>
        <rFont val="仿宋_GB2312"/>
        <charset val="134"/>
      </rPr>
      <t>；2.自更村入村道路硬化483</t>
    </r>
    <r>
      <rPr>
        <sz val="10"/>
        <rFont val="宋体"/>
        <charset val="134"/>
      </rPr>
      <t>㎡</t>
    </r>
    <r>
      <rPr>
        <sz val="10"/>
        <rFont val="仿宋_GB2312"/>
        <charset val="134"/>
      </rPr>
      <t>、浆砌石挡墙849.34m</t>
    </r>
    <r>
      <rPr>
        <sz val="10"/>
        <rFont val="宋体"/>
        <charset val="134"/>
      </rPr>
      <t>³</t>
    </r>
    <r>
      <rPr>
        <sz val="10"/>
        <rFont val="仿宋_GB2312"/>
        <charset val="134"/>
      </rPr>
      <t>，村道及入户道路破除修复硬化2009</t>
    </r>
    <r>
      <rPr>
        <sz val="10"/>
        <rFont val="宋体"/>
        <charset val="134"/>
      </rPr>
      <t>㎡</t>
    </r>
    <r>
      <rPr>
        <sz val="10"/>
        <rFont val="仿宋_GB2312"/>
        <charset val="134"/>
      </rPr>
      <t>、新建新建涵洞1个;3.夏尼村:村内道路硬化1026.8</t>
    </r>
    <r>
      <rPr>
        <sz val="10"/>
        <rFont val="宋体"/>
        <charset val="134"/>
      </rPr>
      <t>㎡</t>
    </r>
    <r>
      <rPr>
        <sz val="10"/>
        <rFont val="仿宋_GB2312"/>
        <charset val="134"/>
      </rPr>
      <t>，拆除工程1项，排水沟25m等附属设施</t>
    </r>
  </si>
  <si>
    <t>察隅县察瓦龙乡龙布村吊桥维修项目</t>
  </si>
  <si>
    <t>维修龙布吊桥130米</t>
  </si>
  <si>
    <t>察隅县察瓦龙乡格布、龙布等村入户道路建设项目</t>
  </si>
  <si>
    <t>康然村、格布村、扎那村、龙布村等村</t>
  </si>
  <si>
    <r>
      <rPr>
        <sz val="10"/>
        <rFont val="仿宋_GB2312"/>
        <charset val="134"/>
      </rPr>
      <t>计划：1.康然村新建入户道路1564.5</t>
    </r>
    <r>
      <rPr>
        <sz val="10"/>
        <rFont val="宋体"/>
        <charset val="134"/>
      </rPr>
      <t>㎡</t>
    </r>
    <r>
      <rPr>
        <sz val="10"/>
        <rFont val="仿宋_GB2312"/>
        <charset val="134"/>
      </rPr>
      <t>，新建挡土墙215m；2.格布村新建入户道路1481</t>
    </r>
    <r>
      <rPr>
        <sz val="10"/>
        <rFont val="宋体"/>
        <charset val="134"/>
      </rPr>
      <t>㎡</t>
    </r>
    <r>
      <rPr>
        <sz val="10"/>
        <rFont val="仿宋_GB2312"/>
        <charset val="134"/>
      </rPr>
      <t>；3.扎那村新建入户道路2475</t>
    </r>
    <r>
      <rPr>
        <sz val="10"/>
        <rFont val="宋体"/>
        <charset val="134"/>
      </rPr>
      <t>㎡</t>
    </r>
    <r>
      <rPr>
        <sz val="10"/>
        <rFont val="仿宋_GB2312"/>
        <charset val="134"/>
      </rPr>
      <t>；4.龙布村新建入户道路438.5</t>
    </r>
    <r>
      <rPr>
        <sz val="10"/>
        <rFont val="宋体"/>
        <charset val="134"/>
      </rPr>
      <t>㎡</t>
    </r>
    <r>
      <rPr>
        <sz val="10"/>
        <rFont val="仿宋_GB2312"/>
        <charset val="134"/>
      </rPr>
      <t>，新建挡土墙70m；5.前中瓦村新建入户道路1400</t>
    </r>
    <r>
      <rPr>
        <sz val="10"/>
        <rFont val="宋体"/>
        <charset val="134"/>
      </rPr>
      <t>㎡</t>
    </r>
    <r>
      <rPr>
        <sz val="10"/>
        <rFont val="仿宋_GB2312"/>
        <charset val="134"/>
      </rPr>
      <t>，新建挡土墙70m；6.学巴村新建入户道路275.25</t>
    </r>
    <r>
      <rPr>
        <sz val="10"/>
        <rFont val="宋体"/>
        <charset val="134"/>
      </rPr>
      <t>㎡</t>
    </r>
    <r>
      <rPr>
        <sz val="10"/>
        <rFont val="仿宋_GB2312"/>
        <charset val="134"/>
      </rPr>
      <t>；7.阿丙村新建入户道路185</t>
    </r>
    <r>
      <rPr>
        <sz val="10"/>
        <rFont val="宋体"/>
        <charset val="134"/>
      </rPr>
      <t>㎡</t>
    </r>
    <r>
      <rPr>
        <sz val="10"/>
        <rFont val="仿宋_GB2312"/>
        <charset val="134"/>
      </rPr>
      <t>，新建挡土墙13m；8.昌西村新建入户道路160</t>
    </r>
    <r>
      <rPr>
        <sz val="10"/>
        <rFont val="宋体"/>
        <charset val="134"/>
      </rPr>
      <t>㎡</t>
    </r>
    <r>
      <rPr>
        <sz val="10"/>
        <rFont val="仿宋_GB2312"/>
        <charset val="134"/>
      </rPr>
      <t xml:space="preserve">，新建挡土墙307m；
</t>
    </r>
  </si>
  <si>
    <t>察隅县古玉乡玉和、古井等村入户道路建设项目</t>
  </si>
  <si>
    <t>玉和村、然乌学村、古井村、罗马村等</t>
  </si>
  <si>
    <t>计划：1.玉和村新建入户道路，长1458m，宽3m；2.然乌学村新建入户道路，长591m，宽3m；3.罗马村新建入户道路，长451m，宽3m；4.古井村新建入户道路，长1644m，宽3m；5.巴依村新建入户道路，长824.3m，宽3m；6.博学村新建入户道路，长1049.5m，宽3m</t>
  </si>
  <si>
    <t>察隅县上察隅镇仕中、阿扎等村入户道路项目</t>
  </si>
  <si>
    <t>仕中村、阿扎村、桑巴亚中村等村</t>
  </si>
  <si>
    <t xml:space="preserve">计划：1.仕中村修建宽2m入户道路1021米，面积为2042平方米；2、阿扎村修建宽2m入户道路104米，面积为208平方米；3.桑巴亚中村修建宽4.5米村内主干路650米，面积为2925平方米；4.荣玉村新建4米村内主干路520米，面积为2080平方米，修建宽2m入户道路800米，面积为1600平方米；5.格拥村修建宽4.5米村内主干路690米，面积为3105平方米，修建宽2m入户道路383米，面积为766平方米；6.米古村修建宽4.5米村内主干路500米，面积为2250平方米，修建宽2m入户道路170米，面积为340平方米
</t>
  </si>
  <si>
    <t>2021年县级涉农整合资金607.4</t>
  </si>
  <si>
    <t>察隅县察瓦龙乡龙普村人居环境综合整治项目</t>
  </si>
  <si>
    <t>计划对龙普村进行厕所改造及庭院整治，主要建设内容为：新建污水管道6751米，污水检查井345座，化粪池10座，新建路灯20盏等附属设施。（具体见设计）</t>
  </si>
  <si>
    <t>林芝市本级专项扶贫资金940万元
林财农指〔2021〕39号</t>
  </si>
  <si>
    <t>察隅县古玉乡布玉村人畜分离及土地平整补贴项目</t>
  </si>
  <si>
    <t>布玉村</t>
  </si>
  <si>
    <t>开展土地平整600亩、牲畜棚圈拆除及晒坝建设等附属设施。（具体见设计）</t>
  </si>
  <si>
    <t>察隅县古玉乡布玉村人饮及牲畜饮水提升改造项目</t>
  </si>
  <si>
    <r>
      <rPr>
        <sz val="10"/>
        <rFont val="仿宋_GB2312"/>
        <charset val="134"/>
      </rPr>
      <t>计划新建减压池1座；新建30m</t>
    </r>
    <r>
      <rPr>
        <sz val="10"/>
        <rFont val="宋体"/>
        <charset val="134"/>
      </rPr>
      <t>³</t>
    </r>
    <r>
      <rPr>
        <sz val="10"/>
        <rFont val="仿宋_GB2312"/>
        <charset val="134"/>
      </rPr>
      <t>高位水池1座，新建50m</t>
    </r>
    <r>
      <rPr>
        <sz val="10"/>
        <rFont val="宋体"/>
        <charset val="134"/>
      </rPr>
      <t>³</t>
    </r>
    <r>
      <rPr>
        <sz val="10"/>
        <rFont val="仿宋_GB2312"/>
        <charset val="134"/>
      </rPr>
      <t>高位水池1座；水源集水池1座；沉砂池1座，背水台26座，索缆桩2座，闸阀井26座，DN300支墩979座，衬塑钢管4405米等附属设施。（具体见设计）</t>
    </r>
  </si>
  <si>
    <t>察隅县沙玛、夏尼和布玉村垃圾生态化处理建设项目</t>
  </si>
  <si>
    <t>沙玛、夏尼、布玉</t>
  </si>
  <si>
    <t>用于沙玛村、夏尼村和布玉村乡村垃圾生态化处理，主要新建生态化垃圾处理设施1套，包括垃圾投放站等附属设施。</t>
  </si>
  <si>
    <t>察隅县下察隅镇夏尼村基础设施建设项目</t>
  </si>
  <si>
    <t>线路改造：为夏尼村全村线路进行改造；土地平整：152亩及其他基础设施；饮水管网改造：为夏尼村全村进行入户水管网改造；立面改造：为夏尼村全村房屋进行外立面改造等</t>
  </si>
  <si>
    <t>察隅县下察隅镇沙玛村基础设施建设项目</t>
  </si>
  <si>
    <t>沙玛村</t>
  </si>
  <si>
    <t>计划对沙玛村内基础设施进行完善，主要为环境整治1项、道路硬化、修复1项、围墙、线路入地等附属设施。（具体见设计）</t>
  </si>
  <si>
    <t>察隅县2021年乡村示范、重点帮扶村村容村貌提升工程建设项目</t>
  </si>
  <si>
    <t>10个示范村(罗马村、松塔村、俄玉村、西巴村、布宗村、学尼村、布巴村、沙玛村、夏尼村、扎拉村)，5个重点帮扶村（布玉村、龙普村、关龙村、觉布如村、学巴村）</t>
  </si>
  <si>
    <r>
      <rPr>
        <sz val="10"/>
        <rFont val="仿宋_GB2312"/>
        <charset val="134"/>
      </rPr>
      <t>1.硬化工程：新建3.5m宽村道1500m，维修3米宽村道500m，新建村道围墙380m，维修村道围墙1170m,修建浆砌石挡墙780m,平均高4m,宽0.7米修建村道波形护栏510m，排水边沟20m等内容。
2.亮化工程：新安装路灯240盏，维修改造160盏。
3.美化工程：九大振兴成果展示15个；村内方向指示牌15个；拆除老旧房屋685</t>
    </r>
    <r>
      <rPr>
        <sz val="10"/>
        <rFont val="宋体"/>
        <charset val="134"/>
      </rPr>
      <t>㎡</t>
    </r>
    <r>
      <rPr>
        <sz val="10"/>
        <rFont val="仿宋_GB2312"/>
        <charset val="134"/>
      </rPr>
      <t>并进行土地改良并复垦复绿；强弱电入地及老旧输电线路改造；
4.净化工程：购买垃圾桶97个，新建垃圾填埋池1座，购买环境卫生整治工具等；新建砖混结构牲畜棚圈68座；新建30平方米公用厕所及附属设施；</t>
    </r>
  </si>
  <si>
    <t>察隅县察瓦龙乡学巴村防洪提工程建设项目</t>
  </si>
  <si>
    <t>察瓦龙乡学巴村</t>
  </si>
  <si>
    <t>治理河道496米，新建防洪提923米及其他配套设施</t>
  </si>
  <si>
    <t>察隅县上察隅镇竹巴村水渠维修工程</t>
  </si>
  <si>
    <t>上察隅镇竹巴村</t>
  </si>
  <si>
    <t>建设规模及工程内容，建筑工程：取水口1项，渠道工程1项，建筑物工程1项；金属结构及安装工程：取水口工程1项，分水闸1项。（具体建设内容详见施工图）</t>
  </si>
  <si>
    <t>察隅县乡村振兴局</t>
  </si>
  <si>
    <t>冯红强</t>
  </si>
  <si>
    <t>2021年第二批中央财政衔接推进乡村振兴补助资金</t>
  </si>
  <si>
    <t>察隅县上察隅镇巩固村水渠建设项目二期</t>
  </si>
  <si>
    <t>上察隅镇巩固村</t>
  </si>
  <si>
    <t>建设规模及工程内容，渠道工程：1干渠渠道工程136m,2干渠渠道工程733m,3干渠渠道工程586m,4干渠渠道工140m,斗渠渠道工程1000m;构筑物工程：渠首进水闸工程1座，分水口工程49个，陡槽1座；金属结构及安装工程：渠首进水闸金属结构工程2扇，分水口闸门127扇。</t>
  </si>
  <si>
    <t>察隅县下察隅镇拉丁村搬迁点饮水工程</t>
  </si>
  <si>
    <t>下察隅镇拉丁村</t>
  </si>
  <si>
    <r>
      <rPr>
        <sz val="10"/>
        <color theme="1"/>
        <rFont val="仿宋_GB2312"/>
        <charset val="134"/>
      </rPr>
      <t>建设规模及工程内容，建筑工程：管道工程1项，建筑物工程1项；金属结构设备及安装工程：取水口（改造）1座，管道工程1项，建筑物工程1项；施工临时工程：临时工棚30</t>
    </r>
    <r>
      <rPr>
        <sz val="10"/>
        <color theme="1"/>
        <rFont val="宋体"/>
        <charset val="134"/>
      </rPr>
      <t>㎡</t>
    </r>
    <r>
      <rPr>
        <sz val="10"/>
        <color theme="1"/>
        <rFont val="仿宋_GB2312"/>
        <charset val="134"/>
      </rPr>
      <t>,临时仓库30</t>
    </r>
    <r>
      <rPr>
        <sz val="10"/>
        <color theme="1"/>
        <rFont val="宋体"/>
        <charset val="134"/>
      </rPr>
      <t>㎡</t>
    </r>
    <r>
      <rPr>
        <sz val="10"/>
        <color theme="1"/>
        <rFont val="仿宋_GB2312"/>
        <charset val="134"/>
      </rPr>
      <t>.(具体建设内容详见施工图）</t>
    </r>
  </si>
  <si>
    <t>察隅县竹瓦根镇学尼村旅游配套设施建设项目</t>
  </si>
  <si>
    <t>竹瓦根镇学尼村</t>
  </si>
  <si>
    <t>计划学尼村新建特色农牧产品展销、旅游、文化、民宿等为一体的旅游综合服务中心一座，附属工程：室外电气1项，车行硬化工程，主大门1座等设施。</t>
  </si>
  <si>
    <t>察隅县古玉乡布玉村农田网围栏及围墙建设项目</t>
  </si>
  <si>
    <t>古玉乡布玉村</t>
  </si>
  <si>
    <r>
      <rPr>
        <sz val="10"/>
        <color theme="1"/>
        <rFont val="仿宋_GB2312"/>
        <charset val="134"/>
      </rPr>
      <t>新建农田网围栏3215m、围墙3050m，挡墙1634m</t>
    </r>
    <r>
      <rPr>
        <sz val="10"/>
        <color rgb="FF000000"/>
        <rFont val="宋体"/>
        <charset val="134"/>
      </rPr>
      <t>³</t>
    </r>
    <r>
      <rPr>
        <sz val="10"/>
        <color theme="1"/>
        <rFont val="仿宋_GB2312"/>
        <charset val="134"/>
      </rPr>
      <t>，道路扩宽1米总长度560米等</t>
    </r>
  </si>
  <si>
    <t>三、生态保护和建设类</t>
  </si>
  <si>
    <t>生态岗位补助</t>
  </si>
  <si>
    <t>补助对象</t>
  </si>
  <si>
    <t>2021年预计发放岗位数3850人。</t>
  </si>
  <si>
    <t>2021年中央财政草原生态保护补助奖励资金
林财农指〔2021〕5号</t>
  </si>
  <si>
    <t>2021年中央财政草原生态保护补助奖励资金113.24万元
林财农指〔2021〕29号</t>
  </si>
  <si>
    <t>四、其他类</t>
  </si>
  <si>
    <t>察隅县易地扶贫搬贷款贴息</t>
  </si>
  <si>
    <t>无</t>
  </si>
  <si>
    <t>察隅县2019、2020年扶贫贴息贷款政府贴息</t>
  </si>
  <si>
    <t>2021年中央财政衔接推进乡村振兴补助资金
林财农指〔2021〕34号</t>
  </si>
  <si>
    <t>察隅县农牧民技术培训项目</t>
  </si>
  <si>
    <t>六乡镇</t>
  </si>
  <si>
    <t>对六乡镇贫困人口培训茶叶种植、林下资源种植、畜牧养殖、石榴、核桃种植等实用技术</t>
  </si>
  <si>
    <t>察隅县小额信贷风险担保金</t>
  </si>
  <si>
    <t>用于察隅县农牧民小额信贷风险担保资金</t>
  </si>
  <si>
    <t>长期</t>
  </si>
  <si>
    <t>察隅县扶贫贷款贴息</t>
  </si>
  <si>
    <t>汇总</t>
  </si>
  <si>
    <t>附件三</t>
  </si>
  <si>
    <r>
      <rPr>
        <b/>
        <sz val="18"/>
        <color rgb="FF333333"/>
        <rFont val="华文中宋"/>
        <charset val="134"/>
      </rPr>
      <t xml:space="preserve">  </t>
    </r>
    <r>
      <rPr>
        <b/>
        <u/>
        <sz val="18"/>
        <color rgb="FF333333"/>
        <rFont val="华文中宋"/>
        <charset val="134"/>
      </rPr>
      <t xml:space="preserve">   西藏自治区林芝市   </t>
    </r>
    <r>
      <rPr>
        <b/>
        <sz val="18"/>
        <color rgb="FF333333"/>
        <rFont val="华文中宋"/>
        <charset val="134"/>
      </rPr>
      <t>察隅县2021年脱贫县统筹整合资金工作统计表</t>
    </r>
  </si>
  <si>
    <t>填报省（自治区、直辖市）：林芝市察隅县财政局、乡村振兴局</t>
  </si>
  <si>
    <t>填报时间：2021年8月26日</t>
  </si>
  <si>
    <t>示范县名</t>
  </si>
  <si>
    <t>基本情况</t>
  </si>
  <si>
    <t>贫困县涉农资金整合情况</t>
  </si>
  <si>
    <t>农村人口数（人）</t>
  </si>
  <si>
    <t>建档立卡人口数（人）</t>
  </si>
  <si>
    <t>贫困村数</t>
  </si>
  <si>
    <t>贫困发生率（%）</t>
  </si>
  <si>
    <t>贫困县类别</t>
  </si>
  <si>
    <t>脱贫时间（年）</t>
  </si>
  <si>
    <t>出台本年度整合实施方案时间（年）</t>
  </si>
  <si>
    <t>出台资金管理办法时间（年）</t>
  </si>
  <si>
    <t>2020年中央财政资金规模</t>
  </si>
  <si>
    <t>2020年资金规模（万元）</t>
  </si>
  <si>
    <t>2021年计划整合资金规模（万元）</t>
  </si>
  <si>
    <t>2021年已整合规模（万元）</t>
  </si>
  <si>
    <t>中央</t>
  </si>
  <si>
    <t>省级</t>
  </si>
  <si>
    <t>地市级</t>
  </si>
  <si>
    <t>县级</t>
  </si>
  <si>
    <t>①</t>
  </si>
  <si>
    <t>填报说明：
1.贫困县类别指：①国家扶贫开发工作重点县或连片特困地区县、②省级扶贫开发工作重点县、③其他县（只填1个序号）。
2.资金规模是指纳入整合范围的各级财政资金规模。其中，中央财政资金规模是指国办发[2016]22号文件明确的20大项中央财政资金下达本县的预算规模。
3.计划整合资金规模是指根据本年度整合实施方案拟进行整合的资金规模；已整合规模是指截至填表日期，已完成预算支出的资金规模。
4.各县涉农资金整合情况应与统筹整合使用财政涉农资金情况统计表格（见财办农[2016]125号文件附件2）保持一致。</t>
  </si>
  <si>
    <t>附件4</t>
  </si>
  <si>
    <t>西藏自治区林芝市察隅县2021年脱贫县统筹整合资金项目资产后续管理统计表</t>
  </si>
  <si>
    <t>县（区）、乡（镇）名称</t>
  </si>
  <si>
    <t>项目资金总规模（万元）</t>
  </si>
  <si>
    <t>项目资产预估规模（万元）</t>
  </si>
  <si>
    <t>项目所有产权主体</t>
  </si>
  <si>
    <t>项目收益权主体</t>
  </si>
  <si>
    <t>项目经营权主体</t>
  </si>
  <si>
    <t>项目监督权主体</t>
  </si>
  <si>
    <t>项目处置权主体</t>
  </si>
  <si>
    <t>察隅县下察隅镇茶叶精加工点建设项目</t>
  </si>
  <si>
    <t>察隅县扶贫开发投资有限公司</t>
  </si>
  <si>
    <t>村集体、脱贫户</t>
  </si>
  <si>
    <t>察瓦龙乡人民政府</t>
  </si>
  <si>
    <t>则把村村委会</t>
  </si>
  <si>
    <t>日托村村委会</t>
  </si>
  <si>
    <t>松林村村委会</t>
  </si>
  <si>
    <t>松古村村委会</t>
  </si>
  <si>
    <t>京都村村委会</t>
  </si>
  <si>
    <t>上察隅镇人民政府</t>
  </si>
  <si>
    <t>下察隅镇人民政府</t>
  </si>
  <si>
    <t>阿丙村村委会</t>
  </si>
  <si>
    <t>拉卡村村委会</t>
  </si>
  <si>
    <t>扎那村村委会</t>
  </si>
  <si>
    <t>安巴村村委会</t>
  </si>
  <si>
    <t>竹瓦根镇人民政府</t>
  </si>
  <si>
    <t>龙普村村委会</t>
  </si>
  <si>
    <t>昌西村村委会</t>
  </si>
  <si>
    <t>学尼村村委会</t>
  </si>
  <si>
    <t>邓许村村委会</t>
  </si>
  <si>
    <t>龙布村村委会</t>
  </si>
  <si>
    <t>夏尼村村委会</t>
  </si>
  <si>
    <t>松塔村村委会</t>
  </si>
  <si>
    <t>布巴村、沙玛村村委会</t>
  </si>
  <si>
    <t>布巴村村委会</t>
  </si>
  <si>
    <t>布玉村村委会</t>
  </si>
  <si>
    <t>罗马村村委会</t>
  </si>
  <si>
    <t>关龙村村委会</t>
  </si>
  <si>
    <t>学巴村村委会</t>
  </si>
  <si>
    <t>然乌学村村委会</t>
  </si>
  <si>
    <t>俄玉村村委会</t>
  </si>
  <si>
    <t>康然村、前中瓦村、歌德村村委会</t>
  </si>
  <si>
    <t>雄久村村委会</t>
  </si>
  <si>
    <t>格布村村委会</t>
  </si>
  <si>
    <t>共同村、自更村、夏尼村委员会</t>
  </si>
  <si>
    <t>康然村、格布村、扎那村、龙布村等村委员会</t>
  </si>
  <si>
    <t>玉和村、然乌学村、古井村、罗马村等委员会</t>
  </si>
  <si>
    <t>仕中村、阿扎村、桑巴亚中村等村委员会</t>
  </si>
  <si>
    <t>察隅县古玉乡布玉村人饮及牲畜饮水提升改造</t>
  </si>
  <si>
    <t>察隅县下察隅镇沙玛村基础设施建项目</t>
  </si>
  <si>
    <t>沙玛村村委会</t>
  </si>
  <si>
    <t>沙玛、夏尼和布玉村村委会</t>
  </si>
  <si>
    <t>10个示范村(罗马村、松塔村、俄玉村、西巴村、布宗村、学尼村、布巴村、沙玛村、夏尼村、扎拉村)，5个重点帮扶村（布玉村、龙普村、关龙村、觉布如村、学巴村）村委会</t>
  </si>
  <si>
    <t>竹巴村村委会</t>
  </si>
  <si>
    <t>巩固村村委会</t>
  </si>
  <si>
    <t>拉丁村村委会</t>
  </si>
</sst>
</file>

<file path=xl/styles.xml><?xml version="1.0" encoding="utf-8"?>
<styleSheet xmlns="http://schemas.openxmlformats.org/spreadsheetml/2006/main">
  <numFmts count="42">
    <numFmt numFmtId="176" formatCode="&quot;$&quot;#,##0_);[Red]\(&quot;$&quot;#,##0\)"/>
    <numFmt numFmtId="44" formatCode="_ &quot;￥&quot;* #,##0.00_ ;_ &quot;￥&quot;* \-#,##0.00_ ;_ &quot;￥&quot;* &quot;-&quot;??_ ;_ @_ "/>
    <numFmt numFmtId="177" formatCode="yy\.mm\.dd"/>
    <numFmt numFmtId="178" formatCode="&quot;綅&quot;\t#,##0_);[Red]\(&quot;綅&quot;\t#,##0\)"/>
    <numFmt numFmtId="42" formatCode="_ &quot;￥&quot;* #,##0_ ;_ &quot;￥&quot;* \-#,##0_ ;_ &quot;￥&quot;* &quot;-&quot;_ ;_ @_ "/>
    <numFmt numFmtId="43" formatCode="_ * #,##0.00_ ;_ * \-#,##0.00_ ;_ * &quot;-&quot;??_ ;_ @_ "/>
    <numFmt numFmtId="41" formatCode="_ * #,##0_ ;_ * \-#,##0_ ;_ * &quot;-&quot;_ ;_ @_ "/>
    <numFmt numFmtId="179" formatCode="#\ ??/??"/>
    <numFmt numFmtId="180" formatCode="yyyy&quot;年&quot;m&quot;月&quot;;@"/>
    <numFmt numFmtId="181" formatCode="_-* #,##0.00&quot;$&quot;_-;\-* #,##0.00&quot;$&quot;_-;_-* &quot;-&quot;??&quot;$&quot;_-;_-@_-"/>
    <numFmt numFmtId="182" formatCode="_(&quot;$&quot;* #,##0.00_);_(&quot;$&quot;* \(#,##0.00\);_(&quot;$&quot;* &quot;-&quot;??_);_(@_)"/>
    <numFmt numFmtId="183" formatCode="&quot;$&quot;\ #,##0_-;[Red]&quot;$&quot;\ #,##0\-"/>
    <numFmt numFmtId="184" formatCode="0.00_ "/>
    <numFmt numFmtId="185" formatCode="&quot;$&quot;#,##0_);\(&quot;$&quot;#,##0\)"/>
    <numFmt numFmtId="186" formatCode="\$#,##0.00;\(\$#,##0.00\)"/>
    <numFmt numFmtId="187" formatCode="0.00_)"/>
    <numFmt numFmtId="188" formatCode="_-* #,##0&quot;$&quot;_-;\-* #,##0&quot;$&quot;_-;_-* &quot;-&quot;&quot;$&quot;_-;_-@_-"/>
    <numFmt numFmtId="189" formatCode="#,##0.0_);\(#,##0.0\)"/>
    <numFmt numFmtId="190" formatCode="_-* #,##0.00_-;\-* #,##0.00_-;_-* &quot;-&quot;??_-;_-@_-"/>
    <numFmt numFmtId="191" formatCode="_-* #,##0.00_$_-;\-* #,##0.00_$_-;_-* &quot;-&quot;??_$_-;_-@_-"/>
    <numFmt numFmtId="192" formatCode="_-* #,##0.00\ _k_r_-;\-* #,##0.00\ _k_r_-;_-* &quot;-&quot;??\ _k_r_-;_-@_-"/>
    <numFmt numFmtId="193" formatCode="_-* #,##0_-;\-* #,##0_-;_-* &quot;-&quot;_-;_-@_-"/>
    <numFmt numFmtId="194" formatCode="&quot;$&quot;#,##0.00_);[Red]\(&quot;$&quot;#,##0.00\)"/>
    <numFmt numFmtId="195" formatCode="_-* #,##0\ _k_r_-;\-* #,##0\ _k_r_-;_-* &quot;-&quot;\ _k_r_-;_-@_-"/>
    <numFmt numFmtId="196" formatCode="_-&quot;$&quot;\ * #,##0_-;_-&quot;$&quot;\ * #,##0\-;_-&quot;$&quot;\ * &quot;-&quot;_-;_-@_-"/>
    <numFmt numFmtId="197" formatCode="0.0"/>
    <numFmt numFmtId="198" formatCode="\$#,##0;\(\$#,##0\)"/>
    <numFmt numFmtId="199" formatCode="_ \¥* #,##0.00_ ;_ \¥* \-#,##0.00_ ;_ \¥* &quot;-&quot;??_ ;_ @_ "/>
    <numFmt numFmtId="200" formatCode="&quot;$&quot;\ #,##0.00_-;[Red]&quot;$&quot;\ #,##0.00\-"/>
    <numFmt numFmtId="201" formatCode="_-&quot;$&quot;* #,##0_-;\-&quot;$&quot;* #,##0_-;_-&quot;$&quot;* &quot;-&quot;_-;_-@_-"/>
    <numFmt numFmtId="202" formatCode="0.0000_ "/>
    <numFmt numFmtId="203" formatCode="#,##0.00_);[Red]\(#,##0.00\)"/>
    <numFmt numFmtId="204" formatCode="&quot;?\t#,##0_);[Red]\(&quot;&quot;?&quot;\t#,##0\)"/>
    <numFmt numFmtId="205" formatCode="_-&quot;$&quot;\ * #,##0.00_-;_-&quot;$&quot;\ * #,##0.00\-;_-&quot;$&quot;\ * &quot;-&quot;??_-;_-@_-"/>
    <numFmt numFmtId="206" formatCode="#,##0;[Red]\(#,##0\)"/>
    <numFmt numFmtId="207" formatCode="#,##0;\-#,##0;&quot;-&quot;"/>
    <numFmt numFmtId="208" formatCode="#,##0;\(#,##0\)"/>
    <numFmt numFmtId="209" formatCode="0.00_);[Red]\(0.00\)"/>
    <numFmt numFmtId="210" formatCode="_-&quot;$&quot;* #,##0.00_-;\-&quot;$&quot;* #,##0.00_-;_-&quot;$&quot;* &quot;-&quot;??_-;_-@_-"/>
    <numFmt numFmtId="211" formatCode="_(&quot;$&quot;* #,##0_);_(&quot;$&quot;* \(#,##0\);_(&quot;$&quot;* &quot;-&quot;_);_(@_)"/>
    <numFmt numFmtId="212" formatCode="0_ "/>
    <numFmt numFmtId="213" formatCode="_-* #,##0_$_-;\-* #,##0_$_-;_-* &quot;-&quot;_$_-;_-@_-"/>
  </numFmts>
  <fonts count="154">
    <font>
      <sz val="11"/>
      <color theme="1"/>
      <name val="宋体"/>
      <charset val="134"/>
      <scheme val="minor"/>
    </font>
    <font>
      <sz val="18"/>
      <color theme="1"/>
      <name val="方正小标宋_GBK"/>
      <charset val="134"/>
    </font>
    <font>
      <sz val="11"/>
      <color theme="1"/>
      <name val="黑体"/>
      <charset val="134"/>
    </font>
    <font>
      <sz val="11"/>
      <name val="宋体"/>
      <charset val="134"/>
      <scheme val="minor"/>
    </font>
    <font>
      <sz val="10"/>
      <name val="宋体"/>
      <charset val="134"/>
      <scheme val="minor"/>
    </font>
    <font>
      <sz val="10"/>
      <name val="仿宋_GB2312"/>
      <charset val="134"/>
    </font>
    <font>
      <b/>
      <sz val="9"/>
      <name val="宋体"/>
      <charset val="134"/>
    </font>
    <font>
      <sz val="10"/>
      <color theme="1"/>
      <name val="宋体"/>
      <charset val="134"/>
      <scheme val="minor"/>
    </font>
    <font>
      <b/>
      <sz val="12"/>
      <name val="宋体"/>
      <charset val="134"/>
    </font>
    <font>
      <sz val="11"/>
      <color indexed="63"/>
      <name val="宋体"/>
      <charset val="134"/>
    </font>
    <font>
      <sz val="12"/>
      <name val="宋体"/>
      <charset val="134"/>
    </font>
    <font>
      <b/>
      <sz val="18"/>
      <color rgb="FF333333"/>
      <name val="华文中宋"/>
      <charset val="134"/>
    </font>
    <font>
      <b/>
      <sz val="18"/>
      <color indexed="63"/>
      <name val="华文中宋"/>
      <charset val="134"/>
    </font>
    <font>
      <sz val="14"/>
      <color indexed="63"/>
      <name val="宋体"/>
      <charset val="134"/>
    </font>
    <font>
      <b/>
      <sz val="14"/>
      <color indexed="63"/>
      <name val="宋体"/>
      <charset val="134"/>
    </font>
    <font>
      <sz val="10"/>
      <name val="仿宋"/>
      <charset val="134"/>
    </font>
    <font>
      <b/>
      <sz val="24"/>
      <name val="仿宋"/>
      <charset val="134"/>
    </font>
    <font>
      <b/>
      <sz val="11"/>
      <name val="仿宋"/>
      <charset val="134"/>
    </font>
    <font>
      <b/>
      <sz val="12"/>
      <name val="仿宋"/>
      <charset val="134"/>
    </font>
    <font>
      <b/>
      <sz val="10"/>
      <name val="宋体"/>
      <charset val="134"/>
    </font>
    <font>
      <b/>
      <sz val="10"/>
      <name val="仿宋_GB2312"/>
      <charset val="134"/>
    </font>
    <font>
      <sz val="9"/>
      <name val="宋体"/>
      <charset val="134"/>
    </font>
    <font>
      <b/>
      <sz val="12"/>
      <color rgb="FFFF0000"/>
      <name val="宋体"/>
      <charset val="134"/>
      <scheme val="minor"/>
    </font>
    <font>
      <sz val="8"/>
      <name val="仿宋_GB2312"/>
      <charset val="134"/>
    </font>
    <font>
      <sz val="11"/>
      <name val="宋体"/>
      <charset val="134"/>
    </font>
    <font>
      <sz val="8"/>
      <color rgb="FFFF0000"/>
      <name val="仿宋_GB2312"/>
      <charset val="134"/>
    </font>
    <font>
      <sz val="12"/>
      <color rgb="FFFF0000"/>
      <name val="宋体"/>
      <charset val="134"/>
    </font>
    <font>
      <sz val="11"/>
      <name val="仿宋_GB2312"/>
      <charset val="134"/>
    </font>
    <font>
      <sz val="8"/>
      <color rgb="FFFF0000"/>
      <name val="宋体"/>
      <charset val="134"/>
    </font>
    <font>
      <sz val="10"/>
      <color theme="1"/>
      <name val="仿宋_GB2312"/>
      <charset val="134"/>
    </font>
    <font>
      <sz val="16"/>
      <color rgb="FF000000"/>
      <name val="仿宋_GB2312"/>
      <charset val="134"/>
    </font>
    <font>
      <sz val="16"/>
      <color theme="1"/>
      <name val="仿宋_GB2312"/>
      <charset val="134"/>
    </font>
    <font>
      <sz val="10"/>
      <color theme="1"/>
      <name val="仿宋"/>
      <charset val="134"/>
    </font>
    <font>
      <b/>
      <sz val="10"/>
      <name val="仿宋"/>
      <charset val="134"/>
    </font>
    <font>
      <b/>
      <sz val="10"/>
      <color theme="1"/>
      <name val="仿宋"/>
      <charset val="134"/>
    </font>
    <font>
      <b/>
      <sz val="10"/>
      <color rgb="FFFF0000"/>
      <name val="仿宋"/>
      <charset val="134"/>
    </font>
    <font>
      <b/>
      <sz val="18"/>
      <name val="仿宋"/>
      <charset val="134"/>
    </font>
    <font>
      <b/>
      <sz val="10"/>
      <color indexed="8"/>
      <name val="仿宋"/>
      <charset val="134"/>
    </font>
    <font>
      <sz val="10"/>
      <color indexed="8"/>
      <name val="仿宋"/>
      <charset val="134"/>
    </font>
    <font>
      <sz val="11"/>
      <color indexed="20"/>
      <name val="宋体"/>
      <charset val="134"/>
    </font>
    <font>
      <sz val="11"/>
      <color indexed="8"/>
      <name val="宋体"/>
      <charset val="134"/>
    </font>
    <font>
      <sz val="11"/>
      <color indexed="9"/>
      <name val="宋体"/>
      <charset val="134"/>
    </font>
    <font>
      <sz val="11"/>
      <color indexed="62"/>
      <name val="宋体"/>
      <charset val="134"/>
    </font>
    <font>
      <b/>
      <sz val="15"/>
      <color indexed="56"/>
      <name val="宋体"/>
      <charset val="134"/>
    </font>
    <font>
      <b/>
      <sz val="11"/>
      <color indexed="53"/>
      <name val="宋体"/>
      <charset val="134"/>
    </font>
    <font>
      <sz val="12"/>
      <color indexed="8"/>
      <name val="楷体_GB2312"/>
      <charset val="134"/>
    </font>
    <font>
      <sz val="10"/>
      <name val="Geneva"/>
      <charset val="134"/>
    </font>
    <font>
      <u/>
      <sz val="11"/>
      <color rgb="FF0000FF"/>
      <name val="宋体"/>
      <charset val="0"/>
      <scheme val="minor"/>
    </font>
    <font>
      <sz val="12"/>
      <color indexed="20"/>
      <name val="楷体_GB2312"/>
      <charset val="134"/>
    </font>
    <font>
      <sz val="12"/>
      <color indexed="9"/>
      <name val="宋体"/>
      <charset val="134"/>
    </font>
    <font>
      <sz val="12"/>
      <color indexed="9"/>
      <name val="楷体_GB2312"/>
      <charset val="134"/>
    </font>
    <font>
      <b/>
      <sz val="11"/>
      <color indexed="52"/>
      <name val="宋体"/>
      <charset val="134"/>
    </font>
    <font>
      <b/>
      <sz val="13"/>
      <color indexed="56"/>
      <name val="楷体_GB2312"/>
      <charset val="134"/>
    </font>
    <font>
      <sz val="11"/>
      <color indexed="20"/>
      <name val="Tahoma"/>
      <charset val="134"/>
    </font>
    <font>
      <sz val="12"/>
      <color indexed="17"/>
      <name val="楷体_GB2312"/>
      <charset val="134"/>
    </font>
    <font>
      <sz val="12"/>
      <name val="Times New Roman"/>
      <charset val="134"/>
    </font>
    <font>
      <sz val="10"/>
      <name val="Arial"/>
      <charset val="134"/>
    </font>
    <font>
      <sz val="11"/>
      <color indexed="17"/>
      <name val="宋体"/>
      <charset val="134"/>
    </font>
    <font>
      <sz val="10"/>
      <color indexed="17"/>
      <name val="宋体"/>
      <charset val="134"/>
    </font>
    <font>
      <sz val="11"/>
      <color indexed="60"/>
      <name val="宋体"/>
      <charset val="134"/>
    </font>
    <font>
      <sz val="11"/>
      <color rgb="FF3F3F76"/>
      <name val="宋体"/>
      <charset val="0"/>
      <scheme val="minor"/>
    </font>
    <font>
      <sz val="12"/>
      <color indexed="17"/>
      <name val="宋体"/>
      <charset val="134"/>
    </font>
    <font>
      <sz val="12"/>
      <color indexed="10"/>
      <name val="楷体_GB2312"/>
      <charset val="134"/>
    </font>
    <font>
      <b/>
      <sz val="11"/>
      <color indexed="56"/>
      <name val="宋体"/>
      <charset val="134"/>
    </font>
    <font>
      <sz val="11"/>
      <color rgb="FFFF0000"/>
      <name val="宋体"/>
      <charset val="0"/>
      <scheme val="minor"/>
    </font>
    <font>
      <sz val="11"/>
      <color theme="0"/>
      <name val="宋体"/>
      <charset val="0"/>
      <scheme val="minor"/>
    </font>
    <font>
      <sz val="11"/>
      <color theme="1"/>
      <name val="宋体"/>
      <charset val="0"/>
      <scheme val="minor"/>
    </font>
    <font>
      <sz val="10"/>
      <name val="Courier"/>
      <charset val="134"/>
    </font>
    <font>
      <b/>
      <sz val="12"/>
      <color indexed="8"/>
      <name val="宋体"/>
      <charset val="134"/>
    </font>
    <font>
      <sz val="10"/>
      <name val="Helv"/>
      <charset val="134"/>
    </font>
    <font>
      <b/>
      <sz val="13"/>
      <color indexed="56"/>
      <name val="宋体"/>
      <charset val="134"/>
    </font>
    <font>
      <b/>
      <sz val="11"/>
      <color indexed="62"/>
      <name val="宋体"/>
      <charset val="134"/>
    </font>
    <font>
      <sz val="12"/>
      <color indexed="8"/>
      <name val="宋体"/>
      <charset val="134"/>
    </font>
    <font>
      <b/>
      <sz val="11"/>
      <color indexed="63"/>
      <name val="宋体"/>
      <charset val="134"/>
    </font>
    <font>
      <b/>
      <sz val="13"/>
      <color indexed="62"/>
      <name val="宋体"/>
      <charset val="134"/>
    </font>
    <font>
      <sz val="11"/>
      <color rgb="FF9C0006"/>
      <name val="宋体"/>
      <charset val="0"/>
      <scheme val="minor"/>
    </font>
    <font>
      <sz val="11"/>
      <color indexed="52"/>
      <name val="宋体"/>
      <charset val="134"/>
    </font>
    <font>
      <b/>
      <sz val="11"/>
      <color indexed="56"/>
      <name val="楷体_GB2312"/>
      <charset val="134"/>
    </font>
    <font>
      <sz val="10"/>
      <color indexed="8"/>
      <name val="Arial"/>
      <charset val="134"/>
    </font>
    <font>
      <sz val="10.5"/>
      <color indexed="20"/>
      <name val="宋体"/>
      <charset val="134"/>
    </font>
    <font>
      <b/>
      <sz val="18"/>
      <color indexed="62"/>
      <name val="宋体"/>
      <charset val="134"/>
    </font>
    <font>
      <b/>
      <sz val="11"/>
      <color theme="3"/>
      <name val="宋体"/>
      <charset val="134"/>
      <scheme val="minor"/>
    </font>
    <font>
      <u/>
      <sz val="11"/>
      <color rgb="FF800080"/>
      <name val="宋体"/>
      <charset val="0"/>
      <scheme val="minor"/>
    </font>
    <font>
      <b/>
      <sz val="12"/>
      <color indexed="52"/>
      <name val="楷体_GB2312"/>
      <charset val="134"/>
    </font>
    <font>
      <sz val="11"/>
      <color indexed="8"/>
      <name val="Tahoma"/>
      <charset val="134"/>
    </font>
    <font>
      <b/>
      <sz val="15"/>
      <color indexed="62"/>
      <name val="宋体"/>
      <charset val="134"/>
    </font>
    <font>
      <sz val="11"/>
      <color indexed="19"/>
      <name val="宋体"/>
      <charset val="134"/>
    </font>
    <font>
      <b/>
      <sz val="10"/>
      <name val="Tms Rmn"/>
      <charset val="134"/>
    </font>
    <font>
      <b/>
      <sz val="12"/>
      <name val="Times New Roman"/>
      <charset val="134"/>
    </font>
    <font>
      <b/>
      <sz val="10"/>
      <name val="MS Sans Serif"/>
      <charset val="134"/>
    </font>
    <font>
      <sz val="11"/>
      <color rgb="FF9C65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i/>
      <sz val="11"/>
      <color indexed="23"/>
      <name val="宋体"/>
      <charset val="134"/>
    </font>
    <font>
      <sz val="11"/>
      <color indexed="8"/>
      <name val="宋体"/>
      <charset val="134"/>
      <scheme val="minor"/>
    </font>
    <font>
      <u/>
      <sz val="12"/>
      <color indexed="12"/>
      <name val="宋体"/>
      <charset val="134"/>
    </font>
    <font>
      <b/>
      <sz val="12"/>
      <color indexed="9"/>
      <name val="楷体_GB2312"/>
      <charset val="134"/>
    </font>
    <font>
      <i/>
      <sz val="12"/>
      <color indexed="23"/>
      <name val="楷体_GB2312"/>
      <charset val="134"/>
    </font>
    <font>
      <b/>
      <sz val="11"/>
      <color indexed="9"/>
      <name val="宋体"/>
      <charset val="134"/>
    </font>
    <font>
      <sz val="12"/>
      <color indexed="52"/>
      <name val="楷体_GB2312"/>
      <charset val="134"/>
    </font>
    <font>
      <sz val="12"/>
      <name val="Courier"/>
      <charset val="134"/>
    </font>
    <font>
      <b/>
      <sz val="12"/>
      <name val="Arial"/>
      <charset val="134"/>
    </font>
    <font>
      <sz val="12"/>
      <color indexed="20"/>
      <name val="宋体"/>
      <charset val="134"/>
    </font>
    <font>
      <b/>
      <sz val="18"/>
      <color indexed="56"/>
      <name val="宋体"/>
      <charset val="134"/>
    </font>
    <font>
      <b/>
      <sz val="15"/>
      <color indexed="56"/>
      <name val="楷体_GB2312"/>
      <charset val="134"/>
    </font>
    <font>
      <b/>
      <i/>
      <sz val="16"/>
      <name val="Helv"/>
      <charset val="134"/>
    </font>
    <font>
      <sz val="12"/>
      <color indexed="16"/>
      <name val="宋体"/>
      <charset val="134"/>
    </font>
    <font>
      <sz val="10.5"/>
      <color indexed="17"/>
      <name val="宋体"/>
      <charset val="134"/>
    </font>
    <font>
      <sz val="12"/>
      <color indexed="60"/>
      <name val="楷体_GB2312"/>
      <charset val="134"/>
    </font>
    <font>
      <sz val="12"/>
      <name val="新細明體"/>
      <charset val="134"/>
    </font>
    <font>
      <sz val="7"/>
      <name val="Small Fonts"/>
      <charset val="134"/>
    </font>
    <font>
      <sz val="7"/>
      <name val="Helv"/>
      <charset val="134"/>
    </font>
    <font>
      <sz val="11"/>
      <color indexed="10"/>
      <name val="宋体"/>
      <charset val="134"/>
    </font>
    <font>
      <sz val="10"/>
      <name val="Times New Roman"/>
      <charset val="134"/>
    </font>
    <font>
      <sz val="12"/>
      <name val="Helv"/>
      <charset val="134"/>
    </font>
    <font>
      <sz val="10"/>
      <name val="MS Sans Serif"/>
      <charset val="134"/>
    </font>
    <font>
      <sz val="10"/>
      <color indexed="17"/>
      <name val="Arial"/>
      <charset val="134"/>
    </font>
    <font>
      <sz val="8"/>
      <name val="Times New Roman"/>
      <charset val="134"/>
    </font>
    <font>
      <u/>
      <sz val="7.5"/>
      <color indexed="12"/>
      <name val="Arial"/>
      <charset val="134"/>
    </font>
    <font>
      <sz val="11"/>
      <color indexed="16"/>
      <name val="宋体"/>
      <charset val="134"/>
    </font>
    <font>
      <b/>
      <sz val="11"/>
      <color indexed="8"/>
      <name val="宋体"/>
      <charset val="134"/>
    </font>
    <font>
      <sz val="12"/>
      <name val="Arial"/>
      <charset val="134"/>
    </font>
    <font>
      <b/>
      <sz val="9"/>
      <name val="Arial"/>
      <charset val="134"/>
    </font>
    <font>
      <sz val="7"/>
      <color indexed="10"/>
      <name val="Helv"/>
      <charset val="134"/>
    </font>
    <font>
      <u/>
      <sz val="7.5"/>
      <color indexed="36"/>
      <name val="Arial"/>
      <charset val="134"/>
    </font>
    <font>
      <sz val="11"/>
      <color indexed="17"/>
      <name val="Tahoma"/>
      <charset val="134"/>
    </font>
    <font>
      <sz val="11"/>
      <color theme="1"/>
      <name val="Tahoma"/>
      <charset val="134"/>
    </font>
    <font>
      <sz val="10"/>
      <color indexed="8"/>
      <name val="MS Sans Serif"/>
      <charset val="134"/>
    </font>
    <font>
      <sz val="8"/>
      <name val="Arial"/>
      <charset val="134"/>
    </font>
    <font>
      <b/>
      <sz val="18"/>
      <name val="Arial"/>
      <charset val="134"/>
    </font>
    <font>
      <sz val="12"/>
      <name val="바탕체"/>
      <charset val="134"/>
    </font>
    <font>
      <sz val="12"/>
      <color indexed="9"/>
      <name val="Helv"/>
      <charset val="134"/>
    </font>
    <font>
      <sz val="10"/>
      <color indexed="20"/>
      <name val="宋体"/>
      <charset val="134"/>
    </font>
    <font>
      <sz val="10"/>
      <color indexed="20"/>
      <name val="Arial"/>
      <charset val="134"/>
    </font>
    <font>
      <b/>
      <sz val="14"/>
      <name val="楷体"/>
      <charset val="134"/>
    </font>
    <font>
      <sz val="10"/>
      <name val="楷体"/>
      <charset val="134"/>
    </font>
    <font>
      <b/>
      <sz val="12"/>
      <color indexed="63"/>
      <name val="楷体_GB2312"/>
      <charset val="134"/>
    </font>
    <font>
      <sz val="12"/>
      <color indexed="62"/>
      <name val="楷体_GB2312"/>
      <charset val="134"/>
    </font>
    <font>
      <u/>
      <sz val="12"/>
      <color indexed="36"/>
      <name val="宋体"/>
      <charset val="134"/>
    </font>
    <font>
      <b/>
      <sz val="12"/>
      <color indexed="8"/>
      <name val="楷体_GB2312"/>
      <charset val="134"/>
    </font>
    <font>
      <sz val="11"/>
      <color indexed="53"/>
      <name val="宋体"/>
      <charset val="134"/>
    </font>
    <font>
      <sz val="12"/>
      <name val="官帕眉"/>
      <charset val="134"/>
    </font>
    <font>
      <b/>
      <u/>
      <sz val="18"/>
      <color rgb="FF333333"/>
      <name val="华文中宋"/>
      <charset val="134"/>
    </font>
    <font>
      <sz val="10"/>
      <name val="宋体"/>
      <charset val="134"/>
    </font>
    <font>
      <sz val="10"/>
      <color theme="1"/>
      <name val="宋体"/>
      <charset val="134"/>
    </font>
    <font>
      <sz val="10"/>
      <color rgb="FF000000"/>
      <name val="宋体"/>
      <charset val="134"/>
    </font>
  </fonts>
  <fills count="67">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9"/>
        <bgColor indexed="64"/>
      </patternFill>
    </fill>
    <fill>
      <patternFill patternType="solid">
        <fgColor indexed="46"/>
        <bgColor indexed="64"/>
      </patternFill>
    </fill>
    <fill>
      <patternFill patternType="solid">
        <fgColor indexed="54"/>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rgb="FFFFFFCC"/>
        <bgColor indexed="64"/>
      </patternFill>
    </fill>
    <fill>
      <patternFill patternType="solid">
        <fgColor rgb="FFFFCC99"/>
        <bgColor indexed="64"/>
      </patternFill>
    </fill>
    <fill>
      <patternFill patternType="solid">
        <fgColor indexed="4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10"/>
        <bgColor indexed="64"/>
      </patternFill>
    </fill>
    <fill>
      <patternFill patternType="lightUp">
        <fgColor indexed="9"/>
        <bgColor indexed="22"/>
      </patternFill>
    </fill>
    <fill>
      <patternFill patternType="solid">
        <fgColor theme="5"/>
        <bgColor indexed="64"/>
      </patternFill>
    </fill>
    <fill>
      <patternFill patternType="solid">
        <fgColor theme="8"/>
        <bgColor indexed="64"/>
      </patternFill>
    </fill>
    <fill>
      <patternFill patternType="solid">
        <fgColor indexed="26"/>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53"/>
        <bgColor indexed="64"/>
      </patternFill>
    </fill>
    <fill>
      <patternFill patternType="solid">
        <fgColor indexed="62"/>
        <bgColor indexed="64"/>
      </patternFill>
    </fill>
    <fill>
      <patternFill patternType="solid">
        <fgColor indexed="36"/>
        <bgColor indexed="64"/>
      </patternFill>
    </fill>
    <fill>
      <patternFill patternType="solid">
        <fgColor indexed="55"/>
        <bgColor indexed="64"/>
      </patternFill>
    </fill>
    <fill>
      <patternFill patternType="solid">
        <fgColor indexed="57"/>
        <bgColor indexed="64"/>
      </patternFill>
    </fill>
    <fill>
      <patternFill patternType="gray0625"/>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indexed="51"/>
        <bgColor indexed="64"/>
      </patternFill>
    </fill>
    <fill>
      <patternFill patternType="lightUp">
        <fgColor indexed="9"/>
        <bgColor indexed="55"/>
      </patternFill>
    </fill>
    <fill>
      <patternFill patternType="mediumGray">
        <fgColor indexed="22"/>
      </patternFill>
    </fill>
    <fill>
      <patternFill patternType="solid">
        <fgColor indexed="30"/>
        <bgColor indexed="64"/>
      </patternFill>
    </fill>
    <fill>
      <patternFill patternType="lightUp">
        <fgColor indexed="9"/>
        <bgColor indexed="29"/>
      </patternFill>
    </fill>
    <fill>
      <patternFill patternType="solid">
        <fgColor indexed="25"/>
        <bgColor indexed="64"/>
      </patternFill>
    </fill>
    <fill>
      <patternFill patternType="solid">
        <fgColor indexed="15"/>
        <bgColor indexed="64"/>
      </patternFill>
    </fill>
    <fill>
      <patternFill patternType="solid">
        <fgColor indexed="12"/>
        <bgColor indexed="64"/>
      </patternFill>
    </fill>
    <fill>
      <patternFill patternType="solid">
        <fgColor indexed="2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double">
        <color indexed="52"/>
      </bottom>
      <diagonal/>
    </border>
    <border>
      <left/>
      <right/>
      <top/>
      <bottom style="thick">
        <color indexed="54"/>
      </bottom>
      <diagonal/>
    </border>
    <border>
      <left/>
      <right/>
      <top/>
      <bottom style="medium">
        <color auto="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9"/>
      </top>
      <bottom style="double">
        <color indexed="49"/>
      </bottom>
      <diagonal/>
    </border>
    <border>
      <left/>
      <right/>
      <top style="medium">
        <color auto="1"/>
      </top>
      <bottom style="medium">
        <color auto="1"/>
      </bottom>
      <diagonal/>
    </border>
    <border>
      <left/>
      <right/>
      <top/>
      <bottom style="medium">
        <color indexed="22"/>
      </bottom>
      <diagonal/>
    </border>
  </borders>
  <cellStyleXfs count="2258">
    <xf numFmtId="0" fontId="0" fillId="0" borderId="0"/>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42" fontId="0" fillId="0" borderId="0" applyFont="0" applyFill="0" applyBorder="0" applyAlignment="0" applyProtection="0">
      <alignment vertical="center"/>
    </xf>
    <xf numFmtId="0" fontId="41" fillId="30" borderId="0" applyNumberFormat="0" applyBorder="0" applyAlignment="0" applyProtection="0">
      <alignment vertical="center"/>
    </xf>
    <xf numFmtId="0" fontId="60" fillId="18" borderId="16" applyNumberFormat="0" applyAlignment="0" applyProtection="0">
      <alignment vertical="center"/>
    </xf>
    <xf numFmtId="0" fontId="10" fillId="0" borderId="0">
      <alignment vertical="center"/>
    </xf>
    <xf numFmtId="44" fontId="0" fillId="0" borderId="0" applyFont="0" applyFill="0" applyBorder="0" applyAlignment="0" applyProtection="0">
      <alignment vertical="center"/>
    </xf>
    <xf numFmtId="0" fontId="61" fillId="13" borderId="0" applyNumberFormat="0" applyBorder="0" applyAlignment="0" applyProtection="0">
      <alignment vertical="center"/>
    </xf>
    <xf numFmtId="0" fontId="68" fillId="31" borderId="0" applyNumberFormat="0" applyBorder="0" applyAlignment="0" applyProtection="0"/>
    <xf numFmtId="0" fontId="41" fillId="7" borderId="0" applyNumberFormat="0" applyBorder="0" applyAlignment="0" applyProtection="0">
      <alignment vertical="center"/>
    </xf>
    <xf numFmtId="0" fontId="54" fillId="14" borderId="0" applyNumberFormat="0" applyBorder="0" applyAlignment="0" applyProtection="0">
      <alignment vertical="center"/>
    </xf>
    <xf numFmtId="0" fontId="39" fillId="3" borderId="0" applyNumberFormat="0" applyBorder="0" applyAlignment="0" applyProtection="0">
      <alignment vertical="center"/>
    </xf>
    <xf numFmtId="0" fontId="66" fillId="35" borderId="0" applyNumberFormat="0" applyBorder="0" applyAlignment="0" applyProtection="0">
      <alignment vertical="center"/>
    </xf>
    <xf numFmtId="0" fontId="49" fillId="10" borderId="0" applyNumberFormat="0" applyBorder="0" applyAlignment="0" applyProtection="0"/>
    <xf numFmtId="0" fontId="72" fillId="34" borderId="0" applyNumberFormat="0" applyBorder="0" applyAlignment="0" applyProtection="0"/>
    <xf numFmtId="0" fontId="10" fillId="0" borderId="0"/>
    <xf numFmtId="0" fontId="10" fillId="0" borderId="0">
      <alignment vertical="center"/>
    </xf>
    <xf numFmtId="0" fontId="40" fillId="14" borderId="0" applyNumberFormat="0" applyBorder="0" applyAlignment="0" applyProtection="0">
      <alignment vertical="center"/>
    </xf>
    <xf numFmtId="49" fontId="40" fillId="0" borderId="0" applyFont="0" applyFill="0" applyBorder="0" applyAlignment="0" applyProtection="0"/>
    <xf numFmtId="41" fontId="0" fillId="0" borderId="0" applyFont="0" applyFill="0" applyBorder="0" applyAlignment="0" applyProtection="0">
      <alignment vertical="center"/>
    </xf>
    <xf numFmtId="0" fontId="72" fillId="12" borderId="0" applyNumberFormat="0" applyBorder="0" applyAlignment="0" applyProtection="0"/>
    <xf numFmtId="0" fontId="10" fillId="0" borderId="0"/>
    <xf numFmtId="0" fontId="61" fillId="14" borderId="0" applyNumberFormat="0" applyBorder="0" applyAlignment="0" applyProtection="0"/>
    <xf numFmtId="0" fontId="42" fillId="6" borderId="12" applyNumberFormat="0" applyAlignment="0" applyProtection="0">
      <alignment vertical="center"/>
    </xf>
    <xf numFmtId="0" fontId="66" fillId="38" borderId="0" applyNumberFormat="0" applyBorder="0" applyAlignment="0" applyProtection="0">
      <alignment vertical="center"/>
    </xf>
    <xf numFmtId="0" fontId="10" fillId="0" borderId="0">
      <alignment vertical="center"/>
    </xf>
    <xf numFmtId="0" fontId="10" fillId="0" borderId="0">
      <alignment vertical="center"/>
    </xf>
    <xf numFmtId="0" fontId="75" fillId="37" borderId="0" applyNumberFormat="0" applyBorder="0" applyAlignment="0" applyProtection="0">
      <alignment vertical="center"/>
    </xf>
    <xf numFmtId="0" fontId="39" fillId="3" borderId="0" applyNumberFormat="0" applyBorder="0" applyAlignment="0" applyProtection="0">
      <alignment vertical="center"/>
    </xf>
    <xf numFmtId="0" fontId="84" fillId="0" borderId="0"/>
    <xf numFmtId="43" fontId="0" fillId="0" borderId="0" applyFont="0" applyFill="0" applyBorder="0" applyAlignment="0" applyProtection="0">
      <alignment vertical="center"/>
    </xf>
    <xf numFmtId="0" fontId="40" fillId="12" borderId="0" applyNumberFormat="0" applyBorder="0" applyAlignment="0" applyProtection="0">
      <alignment vertical="center"/>
    </xf>
    <xf numFmtId="0" fontId="49" fillId="11" borderId="0" applyNumberFormat="0" applyBorder="0" applyAlignment="0" applyProtection="0"/>
    <xf numFmtId="0" fontId="10" fillId="0" borderId="0"/>
    <xf numFmtId="0" fontId="65" fillId="46" borderId="0" applyNumberFormat="0" applyBorder="0" applyAlignment="0" applyProtection="0">
      <alignment vertical="center"/>
    </xf>
    <xf numFmtId="177" fontId="56" fillId="0" borderId="11" applyFill="0" applyProtection="0">
      <alignment horizontal="right"/>
    </xf>
    <xf numFmtId="0" fontId="41" fillId="11" borderId="0" applyNumberFormat="0" applyBorder="0" applyAlignment="0" applyProtection="0">
      <alignment vertical="center"/>
    </xf>
    <xf numFmtId="0" fontId="39" fillId="3" borderId="0" applyNumberFormat="0" applyBorder="0" applyAlignment="0" applyProtection="0">
      <alignment vertical="center"/>
    </xf>
    <xf numFmtId="0" fontId="49" fillId="43" borderId="0" applyNumberFormat="0" applyBorder="0" applyAlignment="0" applyProtection="0"/>
    <xf numFmtId="0" fontId="6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3" borderId="0" applyNumberFormat="0" applyBorder="0" applyAlignment="0" applyProtection="0">
      <alignment vertical="center"/>
    </xf>
    <xf numFmtId="0" fontId="41" fillId="5" borderId="0" applyNumberFormat="0" applyBorder="0" applyAlignment="0" applyProtection="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6" borderId="0" applyNumberFormat="0" applyBorder="0" applyAlignment="0" applyProtection="0">
      <alignment vertical="center"/>
    </xf>
    <xf numFmtId="0" fontId="50" fillId="42" borderId="0" applyNumberFormat="0" applyBorder="0" applyAlignment="0" applyProtection="0">
      <alignment vertical="center"/>
    </xf>
    <xf numFmtId="0" fontId="39" fillId="3" borderId="0" applyNumberFormat="0" applyBorder="0" applyAlignment="0" applyProtection="0">
      <alignment vertical="center"/>
    </xf>
    <xf numFmtId="0" fontId="49" fillId="10" borderId="0" applyNumberFormat="0" applyBorder="0" applyAlignment="0" applyProtection="0"/>
    <xf numFmtId="0" fontId="57" fillId="14" borderId="0" applyNumberFormat="0" applyBorder="0" applyAlignment="0" applyProtection="0">
      <alignment vertical="center"/>
    </xf>
    <xf numFmtId="0" fontId="82" fillId="0" borderId="0" applyNumberFormat="0" applyFill="0" applyBorder="0" applyAlignment="0" applyProtection="0">
      <alignment vertical="center"/>
    </xf>
    <xf numFmtId="0" fontId="39" fillId="3" borderId="0" applyNumberFormat="0" applyBorder="0" applyAlignment="0" applyProtection="0">
      <alignment vertical="center"/>
    </xf>
    <xf numFmtId="0" fontId="0" fillId="17" borderId="15" applyNumberFormat="0" applyFont="0" applyAlignment="0" applyProtection="0">
      <alignment vertical="center"/>
    </xf>
    <xf numFmtId="0" fontId="41" fillId="7" borderId="0" applyNumberFormat="0" applyBorder="0" applyAlignment="0" applyProtection="0">
      <alignment vertical="center"/>
    </xf>
    <xf numFmtId="0" fontId="55" fillId="0" borderId="0"/>
    <xf numFmtId="0" fontId="40" fillId="4" borderId="0" applyNumberFormat="0" applyBorder="0" applyAlignment="0" applyProtection="0">
      <alignment vertical="center"/>
    </xf>
    <xf numFmtId="0" fontId="41" fillId="40" borderId="0" applyNumberFormat="0" applyBorder="0" applyAlignment="0" applyProtection="0">
      <alignment vertical="center"/>
    </xf>
    <xf numFmtId="0" fontId="10" fillId="0" borderId="0"/>
    <xf numFmtId="0" fontId="65" fillId="20" borderId="0" applyNumberFormat="0" applyBorder="0" applyAlignment="0" applyProtection="0">
      <alignment vertical="center"/>
    </xf>
    <xf numFmtId="0" fontId="48" fillId="3" borderId="0" applyNumberFormat="0" applyBorder="0" applyAlignment="0" applyProtection="0">
      <alignment vertical="center"/>
    </xf>
    <xf numFmtId="0" fontId="41" fillId="7" borderId="0" applyNumberFormat="0" applyBorder="0" applyAlignment="0" applyProtection="0">
      <alignment vertical="center"/>
    </xf>
    <xf numFmtId="0" fontId="41" fillId="40" borderId="0" applyNumberFormat="0" applyBorder="0" applyAlignment="0" applyProtection="0">
      <alignment vertical="center"/>
    </xf>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8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0" fillId="0" borderId="0"/>
    <xf numFmtId="0" fontId="10" fillId="0" borderId="0"/>
    <xf numFmtId="0" fontId="40" fillId="0" borderId="0">
      <alignment vertical="center"/>
    </xf>
    <xf numFmtId="0" fontId="41" fillId="7" borderId="0" applyNumberFormat="0" applyBorder="0" applyAlignment="0" applyProtection="0">
      <alignment vertical="center"/>
    </xf>
    <xf numFmtId="0" fontId="50" fillId="41" borderId="0" applyNumberFormat="0" applyBorder="0" applyAlignment="0" applyProtection="0">
      <alignment vertical="center"/>
    </xf>
    <xf numFmtId="0" fontId="40" fillId="16" borderId="0" applyNumberFormat="0" applyBorder="0" applyAlignment="0" applyProtection="0">
      <alignment vertical="center"/>
    </xf>
    <xf numFmtId="0" fontId="39" fillId="3" borderId="0" applyNumberFormat="0" applyBorder="0" applyAlignment="0" applyProtection="0">
      <alignment vertical="center"/>
    </xf>
    <xf numFmtId="0" fontId="91" fillId="0" borderId="0" applyNumberFormat="0" applyFill="0" applyBorder="0" applyAlignment="0" applyProtection="0">
      <alignment vertical="center"/>
    </xf>
    <xf numFmtId="0" fontId="93" fillId="0" borderId="0" applyNumberFormat="0" applyFill="0" applyBorder="0" applyAlignment="0" applyProtection="0">
      <alignment vertical="center"/>
    </xf>
    <xf numFmtId="9" fontId="10" fillId="0" borderId="0" applyFont="0" applyFill="0" applyBorder="0" applyAlignment="0" applyProtection="0">
      <alignment vertical="center"/>
    </xf>
    <xf numFmtId="0" fontId="94" fillId="0" borderId="26" applyNumberFormat="0" applyFill="0" applyAlignment="0" applyProtection="0">
      <alignment vertical="center"/>
    </xf>
    <xf numFmtId="0" fontId="55" fillId="0" borderId="0"/>
    <xf numFmtId="0" fontId="50" fillId="7" borderId="0" applyNumberFormat="0" applyBorder="0" applyAlignment="0" applyProtection="0">
      <alignment vertical="center"/>
    </xf>
    <xf numFmtId="0" fontId="39" fillId="3" borderId="0" applyNumberFormat="0" applyBorder="0" applyAlignment="0" applyProtection="0">
      <alignment vertical="center"/>
    </xf>
    <xf numFmtId="0" fontId="95" fillId="0" borderId="26" applyNumberFormat="0" applyFill="0" applyAlignment="0" applyProtection="0">
      <alignment vertical="center"/>
    </xf>
    <xf numFmtId="0" fontId="40" fillId="4" borderId="0" applyNumberFormat="0" applyBorder="0" applyAlignment="0" applyProtection="0">
      <alignment vertical="center"/>
    </xf>
    <xf numFmtId="0" fontId="41" fillId="40" borderId="0" applyNumberFormat="0" applyBorder="0" applyAlignment="0" applyProtection="0">
      <alignment vertical="center"/>
    </xf>
    <xf numFmtId="0" fontId="65" fillId="22" borderId="0" applyNumberFormat="0" applyBorder="0" applyAlignment="0" applyProtection="0">
      <alignment vertical="center"/>
    </xf>
    <xf numFmtId="0" fontId="41" fillId="7" borderId="0" applyNumberFormat="0" applyBorder="0" applyAlignment="0" applyProtection="0">
      <alignment vertical="center"/>
    </xf>
    <xf numFmtId="0" fontId="81" fillId="0" borderId="27" applyNumberFormat="0" applyFill="0" applyAlignment="0" applyProtection="0">
      <alignment vertical="center"/>
    </xf>
    <xf numFmtId="0" fontId="49" fillId="11" borderId="0" applyNumberFormat="0" applyBorder="0" applyAlignment="0" applyProtection="0"/>
    <xf numFmtId="0" fontId="10" fillId="0" borderId="0">
      <alignment vertical="center"/>
    </xf>
    <xf numFmtId="0" fontId="65" fillId="23" borderId="0" applyNumberFormat="0" applyBorder="0" applyAlignment="0" applyProtection="0">
      <alignment vertical="center"/>
    </xf>
    <xf numFmtId="0" fontId="96" fillId="49" borderId="28" applyNumberFormat="0" applyAlignment="0" applyProtection="0">
      <alignment vertical="center"/>
    </xf>
    <xf numFmtId="0" fontId="39" fillId="3" borderId="0" applyNumberFormat="0" applyBorder="0" applyAlignment="0" applyProtection="0">
      <alignment vertical="center"/>
    </xf>
    <xf numFmtId="0" fontId="40" fillId="34" borderId="0" applyNumberFormat="0" applyBorder="0" applyAlignment="0" applyProtection="0">
      <alignment vertical="center"/>
    </xf>
    <xf numFmtId="0" fontId="97" fillId="49" borderId="16" applyNumberFormat="0" applyAlignment="0" applyProtection="0">
      <alignment vertical="center"/>
    </xf>
    <xf numFmtId="0" fontId="43" fillId="0" borderId="13" applyNumberFormat="0" applyFill="0" applyAlignment="0" applyProtection="0">
      <alignment vertical="center"/>
    </xf>
    <xf numFmtId="0" fontId="40" fillId="9" borderId="0" applyProtection="0">
      <alignment vertical="center"/>
    </xf>
    <xf numFmtId="0" fontId="87" fillId="45" borderId="9">
      <protection locked="0"/>
    </xf>
    <xf numFmtId="0" fontId="40" fillId="13" borderId="0" applyNumberFormat="0" applyBorder="0" applyAlignment="0" applyProtection="0">
      <alignment vertical="center"/>
    </xf>
    <xf numFmtId="0" fontId="51" fillId="12" borderId="12" applyNumberFormat="0" applyAlignment="0" applyProtection="0">
      <alignment vertical="center"/>
    </xf>
    <xf numFmtId="0" fontId="78" fillId="0" borderId="0">
      <alignment vertical="top"/>
    </xf>
    <xf numFmtId="0" fontId="98" fillId="50" borderId="29" applyNumberFormat="0" applyAlignment="0" applyProtection="0">
      <alignment vertical="center"/>
    </xf>
    <xf numFmtId="0" fontId="10" fillId="0" borderId="0">
      <alignment vertical="center"/>
    </xf>
    <xf numFmtId="0" fontId="66" fillId="36" borderId="0" applyNumberFormat="0" applyBorder="0" applyAlignment="0" applyProtection="0">
      <alignment vertical="center"/>
    </xf>
    <xf numFmtId="0" fontId="65" fillId="32" borderId="0" applyNumberFormat="0" applyBorder="0" applyAlignment="0" applyProtection="0">
      <alignment vertical="center"/>
    </xf>
    <xf numFmtId="0" fontId="40" fillId="0" borderId="0" applyProtection="0"/>
    <xf numFmtId="0" fontId="57" fillId="14" borderId="0" applyNumberFormat="0" applyBorder="0" applyAlignment="0" applyProtection="0">
      <alignment vertical="center"/>
    </xf>
    <xf numFmtId="0" fontId="40" fillId="5" borderId="0" applyNumberFormat="0" applyBorder="0" applyAlignment="0" applyProtection="0">
      <alignment vertical="center"/>
    </xf>
    <xf numFmtId="0" fontId="40" fillId="0" borderId="0">
      <alignment vertical="center"/>
    </xf>
    <xf numFmtId="0" fontId="89" fillId="0" borderId="24">
      <alignment horizontal="center"/>
    </xf>
    <xf numFmtId="0" fontId="39" fillId="3" borderId="0" applyNumberFormat="0" applyBorder="0" applyAlignment="0" applyProtection="0">
      <alignment vertical="center"/>
    </xf>
    <xf numFmtId="0" fontId="99" fillId="0" borderId="30" applyNumberFormat="0" applyFill="0" applyAlignment="0" applyProtection="0">
      <alignment vertical="center"/>
    </xf>
    <xf numFmtId="0" fontId="52" fillId="0" borderId="14" applyNumberFormat="0" applyFill="0" applyAlignment="0" applyProtection="0">
      <alignment vertical="center"/>
    </xf>
    <xf numFmtId="0" fontId="50" fillId="42" borderId="0" applyNumberFormat="0" applyBorder="0" applyAlignment="0" applyProtection="0">
      <alignment vertical="center"/>
    </xf>
    <xf numFmtId="0" fontId="92" fillId="0" borderId="25" applyNumberFormat="0" applyFill="0" applyAlignment="0" applyProtection="0">
      <alignment vertical="center"/>
    </xf>
    <xf numFmtId="0" fontId="79" fillId="9" borderId="0" applyNumberFormat="0" applyBorder="0" applyAlignment="0" applyProtection="0">
      <alignment vertical="center"/>
    </xf>
    <xf numFmtId="0" fontId="40" fillId="8" borderId="0" applyNumberFormat="0" applyBorder="0" applyAlignment="0" applyProtection="0">
      <alignment vertical="center"/>
    </xf>
    <xf numFmtId="0" fontId="100" fillId="51" borderId="0" applyNumberFormat="0" applyBorder="0" applyAlignment="0" applyProtection="0">
      <alignment vertical="center"/>
    </xf>
    <xf numFmtId="0" fontId="48" fillId="3" borderId="0" applyNumberFormat="0" applyBorder="0" applyAlignment="0" applyProtection="0">
      <alignment vertical="center"/>
    </xf>
    <xf numFmtId="0" fontId="50" fillId="4" borderId="0" applyNumberFormat="0" applyBorder="0" applyAlignment="0" applyProtection="0">
      <alignment vertical="center"/>
    </xf>
    <xf numFmtId="0" fontId="63" fillId="0" borderId="17" applyNumberFormat="0" applyFill="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10" fillId="0" borderId="0"/>
    <xf numFmtId="0" fontId="90" fillId="47" borderId="0" applyNumberFormat="0" applyBorder="0" applyAlignment="0" applyProtection="0">
      <alignment vertical="center"/>
    </xf>
    <xf numFmtId="0" fontId="66" fillId="52" borderId="0" applyNumberFormat="0" applyBorder="0" applyAlignment="0" applyProtection="0">
      <alignment vertical="center"/>
    </xf>
    <xf numFmtId="0" fontId="65" fillId="24" borderId="0" applyNumberFormat="0" applyBorder="0" applyAlignment="0" applyProtection="0">
      <alignment vertical="center"/>
    </xf>
    <xf numFmtId="0" fontId="45" fillId="9" borderId="0" applyNumberFormat="0" applyBorder="0" applyAlignment="0" applyProtection="0">
      <alignment vertical="center"/>
    </xf>
    <xf numFmtId="0" fontId="40" fillId="0" borderId="0" applyProtection="0"/>
    <xf numFmtId="0" fontId="66" fillId="26" borderId="0" applyNumberFormat="0" applyBorder="0" applyAlignment="0" applyProtection="0">
      <alignment vertical="center"/>
    </xf>
    <xf numFmtId="0" fontId="80" fillId="0" borderId="0" applyProtection="0">
      <alignment vertical="center"/>
    </xf>
    <xf numFmtId="0" fontId="54" fillId="14" borderId="0" applyNumberFormat="0" applyBorder="0" applyAlignment="0" applyProtection="0">
      <alignment vertical="center"/>
    </xf>
    <xf numFmtId="0" fontId="40" fillId="9" borderId="0" applyNumberFormat="0" applyBorder="0" applyAlignment="0" applyProtection="0">
      <alignment vertical="center"/>
    </xf>
    <xf numFmtId="0" fontId="66" fillId="28" borderId="0" applyNumberFormat="0" applyBorder="0" applyAlignment="0" applyProtection="0">
      <alignment vertical="center"/>
    </xf>
    <xf numFmtId="0" fontId="66" fillId="53" borderId="0" applyNumberFormat="0" applyBorder="0" applyAlignment="0" applyProtection="0">
      <alignment vertical="center"/>
    </xf>
    <xf numFmtId="0" fontId="66" fillId="54" borderId="0" applyNumberFormat="0" applyBorder="0" applyAlignment="0" applyProtection="0">
      <alignment vertical="center"/>
    </xf>
    <xf numFmtId="0" fontId="65" fillId="56" borderId="0" applyNumberFormat="0" applyBorder="0" applyAlignment="0" applyProtection="0">
      <alignment vertical="center"/>
    </xf>
    <xf numFmtId="0" fontId="40" fillId="0" borderId="0" applyNumberFormat="0" applyFont="0" applyFill="0" applyBorder="0" applyAlignment="0" applyProtection="0">
      <alignment horizontal="left"/>
    </xf>
    <xf numFmtId="0" fontId="65" fillId="25" borderId="0" applyNumberFormat="0" applyBorder="0" applyAlignment="0" applyProtection="0">
      <alignment vertical="center"/>
    </xf>
    <xf numFmtId="0" fontId="66" fillId="27" borderId="0" applyNumberFormat="0" applyBorder="0" applyAlignment="0" applyProtection="0">
      <alignment vertical="center"/>
    </xf>
    <xf numFmtId="0" fontId="54" fillId="14" borderId="0" applyNumberFormat="0" applyBorder="0" applyAlignment="0" applyProtection="0">
      <alignment vertical="center"/>
    </xf>
    <xf numFmtId="0" fontId="40" fillId="16" borderId="0" applyNumberFormat="0" applyBorder="0" applyAlignment="0" applyProtection="0">
      <alignment vertical="center"/>
    </xf>
    <xf numFmtId="0" fontId="58" fillId="13" borderId="0" applyNumberFormat="0" applyBorder="0" applyAlignment="0" applyProtection="0">
      <alignment vertical="center"/>
    </xf>
    <xf numFmtId="0" fontId="51" fillId="12" borderId="12" applyNumberFormat="0" applyAlignment="0" applyProtection="0">
      <alignment vertical="center"/>
    </xf>
    <xf numFmtId="0" fontId="42" fillId="6" borderId="12" applyNumberFormat="0" applyAlignment="0" applyProtection="0">
      <alignment vertical="center"/>
    </xf>
    <xf numFmtId="0" fontId="66" fillId="29" borderId="0" applyNumberFormat="0" applyBorder="0" applyAlignment="0" applyProtection="0">
      <alignment vertical="center"/>
    </xf>
    <xf numFmtId="0" fontId="65" fillId="33" borderId="0" applyNumberFormat="0" applyBorder="0" applyAlignment="0" applyProtection="0">
      <alignment vertical="center"/>
    </xf>
    <xf numFmtId="0" fontId="40" fillId="3" borderId="0" applyNumberFormat="0" applyBorder="0" applyAlignment="0" applyProtection="0">
      <alignment vertical="center"/>
    </xf>
    <xf numFmtId="0" fontId="44" fillId="8" borderId="12" applyNumberFormat="0" applyAlignment="0" applyProtection="0">
      <alignment vertical="center"/>
    </xf>
    <xf numFmtId="0" fontId="50" fillId="19" borderId="0" applyNumberFormat="0" applyBorder="0" applyAlignment="0" applyProtection="0">
      <alignment vertical="center"/>
    </xf>
    <xf numFmtId="0" fontId="66" fillId="55" borderId="0" applyNumberFormat="0" applyBorder="0" applyAlignment="0" applyProtection="0">
      <alignment vertical="center"/>
    </xf>
    <xf numFmtId="0" fontId="79" fillId="9" borderId="0" applyNumberFormat="0" applyBorder="0" applyAlignment="0" applyProtection="0">
      <alignment vertical="center"/>
    </xf>
    <xf numFmtId="0" fontId="49" fillId="11" borderId="0" applyNumberFormat="0" applyBorder="0" applyAlignment="0" applyProtection="0"/>
    <xf numFmtId="0" fontId="65" fillId="21" borderId="0" applyNumberFormat="0" applyBorder="0" applyAlignment="0" applyProtection="0">
      <alignment vertical="center"/>
    </xf>
    <xf numFmtId="0" fontId="41" fillId="44" borderId="0" applyNumberFormat="0" applyBorder="0" applyAlignment="0" applyProtection="0">
      <alignment vertical="center"/>
    </xf>
    <xf numFmtId="0" fontId="85" fillId="0" borderId="23" applyNumberFormat="0" applyFill="0" applyAlignment="0" applyProtection="0">
      <alignment vertical="center"/>
    </xf>
    <xf numFmtId="0" fontId="65" fillId="57" borderId="0" applyNumberFormat="0" applyBorder="0" applyAlignment="0" applyProtection="0">
      <alignment vertical="center"/>
    </xf>
    <xf numFmtId="0" fontId="40" fillId="14" borderId="0" applyNumberFormat="0" applyBorder="0" applyAlignment="0" applyProtection="0">
      <alignment vertical="center"/>
    </xf>
    <xf numFmtId="0" fontId="57" fillId="14" borderId="0" applyNumberFormat="0" applyBorder="0" applyAlignment="0" applyProtection="0">
      <alignment vertical="center"/>
    </xf>
    <xf numFmtId="0" fontId="59" fillId="15" borderId="0" applyProtection="0">
      <alignment vertical="center"/>
    </xf>
    <xf numFmtId="0" fontId="41" fillId="19" borderId="0" applyNumberFormat="0" applyBorder="0" applyAlignment="0" applyProtection="0">
      <alignment vertical="center"/>
    </xf>
    <xf numFmtId="0" fontId="63" fillId="0" borderId="17" applyNumberFormat="0" applyFill="0" applyAlignment="0" applyProtection="0">
      <alignment vertical="center"/>
    </xf>
    <xf numFmtId="0" fontId="69" fillId="0" borderId="0"/>
    <xf numFmtId="0" fontId="40" fillId="14" borderId="0" applyNumberFormat="0" applyBorder="0" applyAlignment="0" applyProtection="0">
      <alignment vertical="center"/>
    </xf>
    <xf numFmtId="0" fontId="66" fillId="39" borderId="0" applyNumberFormat="0" applyBorder="0" applyAlignment="0" applyProtection="0">
      <alignment vertical="center"/>
    </xf>
    <xf numFmtId="0" fontId="49" fillId="11" borderId="0" applyNumberFormat="0" applyBorder="0" applyAlignment="0" applyProtection="0"/>
    <xf numFmtId="0" fontId="65" fillId="48" borderId="0" applyNumberFormat="0" applyBorder="0" applyAlignment="0" applyProtection="0">
      <alignment vertical="center"/>
    </xf>
    <xf numFmtId="0" fontId="39" fillId="3" borderId="0" applyNumberFormat="0" applyBorder="0" applyAlignment="0" applyProtection="0">
      <alignment vertical="center"/>
    </xf>
    <xf numFmtId="0" fontId="41" fillId="11" borderId="0" applyNumberFormat="0" applyBorder="0" applyAlignment="0" applyProtection="0">
      <alignment vertical="center"/>
    </xf>
    <xf numFmtId="0" fontId="72" fillId="34" borderId="0" applyNumberFormat="0" applyBorder="0" applyAlignment="0" applyProtection="0"/>
    <xf numFmtId="0" fontId="48" fillId="3" borderId="0" applyNumberFormat="0" applyBorder="0" applyAlignment="0" applyProtection="0">
      <alignment vertical="center"/>
    </xf>
    <xf numFmtId="0" fontId="10" fillId="0" borderId="0"/>
    <xf numFmtId="0" fontId="40" fillId="6" borderId="0" applyNumberFormat="0" applyBorder="0" applyAlignment="0" applyProtection="0">
      <alignment vertical="center"/>
    </xf>
    <xf numFmtId="49" fontId="40" fillId="0" borderId="0" applyFont="0" applyFill="0" applyBorder="0" applyAlignment="0" applyProtection="0"/>
    <xf numFmtId="0" fontId="10" fillId="0" borderId="0"/>
    <xf numFmtId="0" fontId="10" fillId="0" borderId="0">
      <alignment vertical="center"/>
    </xf>
    <xf numFmtId="0" fontId="56" fillId="0" borderId="0"/>
    <xf numFmtId="0" fontId="40" fillId="13" borderId="0" applyNumberFormat="0" applyBorder="0" applyAlignment="0" applyProtection="0">
      <alignment vertical="center"/>
    </xf>
    <xf numFmtId="0" fontId="10" fillId="0" borderId="0"/>
    <xf numFmtId="0" fontId="86" fillId="15" borderId="0" applyNumberFormat="0" applyBorder="0" applyAlignment="0" applyProtection="0">
      <alignment vertical="center"/>
    </xf>
    <xf numFmtId="0" fontId="50" fillId="19" borderId="0" applyNumberFormat="0" applyBorder="0" applyAlignment="0" applyProtection="0">
      <alignment vertical="center"/>
    </xf>
    <xf numFmtId="0" fontId="46" fillId="0" borderId="0"/>
    <xf numFmtId="0" fontId="45" fillId="9" borderId="0" applyNumberFormat="0" applyBorder="0" applyAlignment="0" applyProtection="0">
      <alignment vertical="center"/>
    </xf>
    <xf numFmtId="0" fontId="40" fillId="9" borderId="0" applyProtection="0">
      <alignment vertical="center"/>
    </xf>
    <xf numFmtId="0" fontId="55" fillId="0" borderId="0"/>
    <xf numFmtId="0" fontId="46" fillId="0" borderId="0"/>
    <xf numFmtId="0" fontId="46" fillId="0" borderId="0"/>
    <xf numFmtId="0" fontId="63" fillId="0" borderId="17" applyNumberFormat="0" applyFill="0" applyAlignment="0" applyProtection="0">
      <alignment vertical="center"/>
    </xf>
    <xf numFmtId="0" fontId="40" fillId="5" borderId="0" applyNumberFormat="0" applyBorder="0" applyAlignment="0" applyProtection="0">
      <alignment vertical="center"/>
    </xf>
    <xf numFmtId="0" fontId="61" fillId="14" borderId="0" applyNumberFormat="0" applyBorder="0" applyAlignment="0" applyProtection="0"/>
    <xf numFmtId="0" fontId="40" fillId="16" borderId="0" applyNumberFormat="0" applyBorder="0" applyAlignment="0" applyProtection="0">
      <alignment vertical="center"/>
    </xf>
    <xf numFmtId="0" fontId="88" fillId="0" borderId="0" applyNumberFormat="0" applyFill="0" applyBorder="0" applyAlignment="0" applyProtection="0"/>
    <xf numFmtId="0" fontId="41" fillId="5" borderId="0" applyProtection="0">
      <alignment vertical="center"/>
    </xf>
    <xf numFmtId="0" fontId="53" fillId="3" borderId="0" applyNumberFormat="0" applyBorder="0" applyAlignment="0" applyProtection="0">
      <alignment vertical="center"/>
    </xf>
    <xf numFmtId="0" fontId="41" fillId="44" borderId="0" applyNumberFormat="0" applyBorder="0" applyAlignment="0" applyProtection="0">
      <alignment vertical="center"/>
    </xf>
    <xf numFmtId="0" fontId="72" fillId="6" borderId="0" applyNumberFormat="0" applyBorder="0" applyAlignment="0" applyProtection="0"/>
    <xf numFmtId="0" fontId="56" fillId="0" borderId="0"/>
    <xf numFmtId="0" fontId="69" fillId="0" borderId="0"/>
    <xf numFmtId="0" fontId="10" fillId="0" borderId="0"/>
    <xf numFmtId="0" fontId="41" fillId="30" borderId="0" applyNumberFormat="0" applyBorder="0" applyAlignment="0" applyProtection="0">
      <alignment vertical="center"/>
    </xf>
    <xf numFmtId="0" fontId="54" fillId="14" borderId="0" applyNumberFormat="0" applyBorder="0" applyAlignment="0" applyProtection="0">
      <alignment vertical="center"/>
    </xf>
    <xf numFmtId="0" fontId="69" fillId="0" borderId="0"/>
    <xf numFmtId="0" fontId="41" fillId="6" borderId="0" applyNumberFormat="0" applyBorder="0" applyAlignment="0" applyProtection="0">
      <alignment vertical="center"/>
    </xf>
    <xf numFmtId="0" fontId="40" fillId="6" borderId="0" applyProtection="0">
      <alignment vertical="center"/>
    </xf>
    <xf numFmtId="0" fontId="40" fillId="5" borderId="0" applyNumberFormat="0" applyBorder="0" applyAlignment="0" applyProtection="0">
      <alignment vertical="center"/>
    </xf>
    <xf numFmtId="0" fontId="40" fillId="13" borderId="0" applyNumberFormat="0" applyBorder="0" applyAlignment="0" applyProtection="0">
      <alignment vertical="center"/>
    </xf>
    <xf numFmtId="0" fontId="45" fillId="58" borderId="0" applyNumberFormat="0" applyBorder="0" applyAlignment="0" applyProtection="0">
      <alignment vertical="center"/>
    </xf>
    <xf numFmtId="0" fontId="87" fillId="45" borderId="9">
      <protection locked="0"/>
    </xf>
    <xf numFmtId="0" fontId="10" fillId="0" borderId="0"/>
    <xf numFmtId="0" fontId="40" fillId="7" borderId="0" applyNumberFormat="0" applyBorder="0" applyAlignment="0" applyProtection="0">
      <alignment vertical="center"/>
    </xf>
    <xf numFmtId="0" fontId="54" fillId="14" borderId="0" applyNumberFormat="0" applyBorder="0" applyAlignment="0" applyProtection="0">
      <alignment vertical="center"/>
    </xf>
    <xf numFmtId="0" fontId="46" fillId="0" borderId="0"/>
    <xf numFmtId="0" fontId="46" fillId="0" borderId="0"/>
    <xf numFmtId="0" fontId="63" fillId="0" borderId="17" applyNumberFormat="0" applyFill="0" applyAlignment="0" applyProtection="0">
      <alignment vertical="center"/>
    </xf>
    <xf numFmtId="0" fontId="40" fillId="7" borderId="0" applyNumberFormat="0" applyBorder="0" applyAlignment="0" applyProtection="0">
      <alignment vertical="center"/>
    </xf>
    <xf numFmtId="0" fontId="40" fillId="13" borderId="0" applyNumberFormat="0" applyBorder="0" applyAlignment="0" applyProtection="0">
      <alignment vertical="center"/>
    </xf>
    <xf numFmtId="0" fontId="78" fillId="0" borderId="0">
      <alignment vertical="top"/>
    </xf>
    <xf numFmtId="0" fontId="9" fillId="0" borderId="0">
      <alignment vertical="center"/>
    </xf>
    <xf numFmtId="0" fontId="77" fillId="0" borderId="17" applyNumberFormat="0" applyFill="0" applyAlignment="0" applyProtection="0">
      <alignment vertical="center"/>
    </xf>
    <xf numFmtId="0" fontId="41" fillId="12" borderId="0" applyNumberFormat="0" applyBorder="0" applyAlignment="0" applyProtection="0">
      <alignment vertical="center"/>
    </xf>
    <xf numFmtId="0" fontId="40" fillId="4" borderId="0" applyNumberFormat="0" applyBorder="0" applyAlignment="0" applyProtection="0">
      <alignment vertical="center"/>
    </xf>
    <xf numFmtId="0" fontId="40" fillId="13" borderId="0" applyNumberFormat="0" applyBorder="0" applyAlignment="0" applyProtection="0">
      <alignment vertical="center"/>
    </xf>
    <xf numFmtId="0" fontId="45" fillId="5" borderId="0" applyNumberFormat="0" applyBorder="0" applyAlignment="0" applyProtection="0">
      <alignment vertical="center"/>
    </xf>
    <xf numFmtId="0" fontId="10" fillId="0" borderId="0"/>
    <xf numFmtId="0" fontId="54" fillId="14" borderId="0" applyNumberFormat="0" applyBorder="0" applyAlignment="0" applyProtection="0">
      <alignment vertical="center"/>
    </xf>
    <xf numFmtId="0" fontId="41" fillId="44" borderId="0" applyNumberFormat="0" applyBorder="0" applyAlignment="0" applyProtection="0">
      <alignment vertical="center"/>
    </xf>
    <xf numFmtId="0" fontId="72" fillId="34" borderId="0" applyNumberFormat="0" applyBorder="0" applyAlignment="0" applyProtection="0"/>
    <xf numFmtId="0" fontId="10" fillId="0" borderId="0"/>
    <xf numFmtId="0" fontId="40" fillId="6" borderId="0" applyNumberFormat="0" applyBorder="0" applyAlignment="0" applyProtection="0">
      <alignment vertical="center"/>
    </xf>
    <xf numFmtId="0" fontId="57" fillId="14" borderId="0" applyNumberFormat="0" applyBorder="0" applyAlignment="0" applyProtection="0">
      <alignment vertical="center"/>
    </xf>
    <xf numFmtId="49" fontId="40" fillId="0" borderId="0" applyFont="0" applyFill="0" applyBorder="0" applyAlignment="0" applyProtection="0"/>
    <xf numFmtId="0" fontId="40" fillId="9" borderId="0" applyNumberFormat="0" applyBorder="0" applyAlignment="0" applyProtection="0">
      <alignment vertical="center"/>
    </xf>
    <xf numFmtId="0" fontId="72" fillId="34" borderId="0" applyNumberFormat="0" applyBorder="0" applyAlignment="0" applyProtection="0"/>
    <xf numFmtId="0" fontId="48" fillId="3" borderId="0" applyNumberFormat="0" applyBorder="0" applyAlignment="0" applyProtection="0">
      <alignment vertical="center"/>
    </xf>
    <xf numFmtId="0" fontId="10" fillId="0" borderId="0"/>
    <xf numFmtId="0" fontId="41" fillId="30" borderId="0" applyNumberFormat="0" applyBorder="0" applyAlignment="0" applyProtection="0">
      <alignment vertical="center"/>
    </xf>
    <xf numFmtId="0" fontId="57" fillId="14" borderId="0" applyNumberFormat="0" applyBorder="0" applyAlignment="0" applyProtection="0">
      <alignment vertical="center"/>
    </xf>
    <xf numFmtId="0" fontId="40" fillId="6" borderId="0" applyNumberFormat="0" applyBorder="0" applyAlignment="0" applyProtection="0">
      <alignment vertical="center"/>
    </xf>
    <xf numFmtId="0" fontId="69" fillId="0" borderId="0"/>
    <xf numFmtId="0" fontId="61" fillId="14" borderId="0" applyNumberFormat="0" applyBorder="0" applyAlignment="0" applyProtection="0"/>
    <xf numFmtId="0" fontId="71" fillId="0" borderId="0" applyNumberFormat="0" applyFill="0" applyBorder="0" applyAlignment="0" applyProtection="0">
      <alignment vertical="center"/>
    </xf>
    <xf numFmtId="43" fontId="102" fillId="0" borderId="0" applyFont="0" applyFill="0" applyBorder="0" applyAlignment="0" applyProtection="0">
      <alignment vertical="center"/>
    </xf>
    <xf numFmtId="0" fontId="48" fillId="3" borderId="0" applyNumberFormat="0" applyBorder="0" applyAlignment="0" applyProtection="0">
      <alignment vertical="center"/>
    </xf>
    <xf numFmtId="0" fontId="78" fillId="0" borderId="0">
      <alignment vertical="top"/>
    </xf>
    <xf numFmtId="0" fontId="40" fillId="9" borderId="0" applyNumberFormat="0" applyBorder="0" applyAlignment="0" applyProtection="0">
      <alignment vertical="center"/>
    </xf>
    <xf numFmtId="0" fontId="50" fillId="19" borderId="0" applyNumberFormat="0" applyBorder="0" applyAlignment="0" applyProtection="0">
      <alignment vertical="center"/>
    </xf>
    <xf numFmtId="0" fontId="101" fillId="0" borderId="0" applyNumberFormat="0" applyFill="0" applyBorder="0" applyAlignment="0" applyProtection="0">
      <alignment vertical="center"/>
    </xf>
    <xf numFmtId="0" fontId="61" fillId="14" borderId="0" applyNumberFormat="0" applyBorder="0" applyAlignment="0" applyProtection="0"/>
    <xf numFmtId="0" fontId="54" fillId="14" borderId="0" applyNumberFormat="0" applyBorder="0" applyAlignment="0" applyProtection="0">
      <alignment vertical="center"/>
    </xf>
    <xf numFmtId="0" fontId="103" fillId="0" borderId="0" applyNumberFormat="0" applyFill="0" applyBorder="0" applyAlignment="0" applyProtection="0">
      <alignment vertical="top"/>
      <protection locked="0"/>
    </xf>
    <xf numFmtId="49" fontId="10" fillId="0" borderId="0" applyFont="0" applyFill="0" applyBorder="0" applyAlignment="0" applyProtection="0"/>
    <xf numFmtId="0" fontId="40" fillId="9" borderId="0" applyNumberFormat="0" applyBorder="0" applyAlignment="0" applyProtection="0">
      <alignment vertical="center"/>
    </xf>
    <xf numFmtId="49" fontId="10" fillId="0" borderId="0" applyFont="0" applyFill="0" applyBorder="0" applyAlignment="0" applyProtection="0"/>
    <xf numFmtId="0" fontId="105" fillId="0" borderId="0" applyNumberFormat="0" applyFill="0" applyBorder="0" applyAlignment="0" applyProtection="0">
      <alignment vertical="center"/>
    </xf>
    <xf numFmtId="0" fontId="69" fillId="0" borderId="0"/>
    <xf numFmtId="0" fontId="56" fillId="0" borderId="0" applyBorder="0"/>
    <xf numFmtId="0" fontId="45" fillId="9" borderId="0" applyNumberFormat="0" applyBorder="0" applyAlignment="0" applyProtection="0">
      <alignment vertical="center"/>
    </xf>
    <xf numFmtId="0" fontId="70" fillId="0" borderId="14" applyNumberFormat="0" applyFill="0" applyAlignment="0" applyProtection="0">
      <alignment vertical="center"/>
    </xf>
    <xf numFmtId="0" fontId="40" fillId="14" borderId="0" applyProtection="0">
      <alignment vertical="center"/>
    </xf>
    <xf numFmtId="0" fontId="10" fillId="0" borderId="0"/>
    <xf numFmtId="0" fontId="56" fillId="0" borderId="0"/>
    <xf numFmtId="0" fontId="40" fillId="34" borderId="19" applyNumberFormat="0" applyFont="0" applyAlignment="0" applyProtection="0">
      <alignment vertical="center"/>
    </xf>
    <xf numFmtId="0" fontId="78" fillId="0" borderId="0">
      <alignment vertical="top"/>
    </xf>
    <xf numFmtId="0" fontId="40" fillId="0" borderId="0">
      <alignment vertical="center"/>
    </xf>
    <xf numFmtId="0" fontId="57" fillId="13" borderId="0" applyNumberFormat="0" applyBorder="0" applyAlignment="0" applyProtection="0">
      <alignment vertical="center"/>
    </xf>
    <xf numFmtId="0" fontId="69" fillId="0" borderId="0"/>
    <xf numFmtId="0" fontId="48" fillId="3" borderId="0" applyNumberFormat="0" applyBorder="0" applyAlignment="0" applyProtection="0">
      <alignment vertical="center"/>
    </xf>
    <xf numFmtId="0" fontId="69" fillId="0" borderId="0"/>
    <xf numFmtId="0" fontId="10" fillId="0" borderId="0"/>
    <xf numFmtId="0" fontId="10" fillId="0" borderId="0"/>
    <xf numFmtId="0" fontId="40" fillId="0" borderId="0">
      <alignment vertical="center"/>
    </xf>
    <xf numFmtId="0" fontId="46" fillId="0" borderId="0"/>
    <xf numFmtId="0" fontId="45" fillId="5" borderId="0" applyNumberFormat="0" applyBorder="0" applyAlignment="0" applyProtection="0">
      <alignment vertical="center"/>
    </xf>
    <xf numFmtId="0" fontId="55" fillId="0" borderId="0"/>
    <xf numFmtId="0" fontId="68" fillId="59" borderId="0" applyNumberFormat="0" applyBorder="0" applyAlignment="0" applyProtection="0"/>
    <xf numFmtId="0" fontId="55" fillId="0" borderId="0"/>
    <xf numFmtId="43" fontId="0" fillId="0" borderId="0" applyFont="0" applyFill="0" applyBorder="0" applyAlignment="0" applyProtection="0">
      <alignment vertical="center"/>
    </xf>
    <xf numFmtId="0" fontId="45" fillId="9" borderId="0" applyNumberFormat="0" applyBorder="0" applyAlignment="0" applyProtection="0">
      <alignment vertical="center"/>
    </xf>
    <xf numFmtId="0" fontId="105" fillId="0" borderId="0" applyNumberFormat="0" applyFill="0" applyBorder="0" applyAlignment="0" applyProtection="0">
      <alignment vertical="center"/>
    </xf>
    <xf numFmtId="0" fontId="54" fillId="14" borderId="0" applyNumberFormat="0" applyBorder="0" applyAlignment="0" applyProtection="0">
      <alignment vertical="center"/>
    </xf>
    <xf numFmtId="0" fontId="78" fillId="0" borderId="0">
      <alignment vertical="top"/>
    </xf>
    <xf numFmtId="0" fontId="10" fillId="0" borderId="0">
      <alignment vertical="center"/>
    </xf>
    <xf numFmtId="0" fontId="10" fillId="0" borderId="0">
      <alignment vertical="center"/>
    </xf>
    <xf numFmtId="0" fontId="45" fillId="9" borderId="0" applyNumberFormat="0" applyBorder="0" applyAlignment="0" applyProtection="0">
      <alignment vertical="center"/>
    </xf>
    <xf numFmtId="0" fontId="10" fillId="0" borderId="0"/>
    <xf numFmtId="0" fontId="46" fillId="0" borderId="0"/>
    <xf numFmtId="0" fontId="10" fillId="0" borderId="0"/>
    <xf numFmtId="0" fontId="46" fillId="0" borderId="0"/>
    <xf numFmtId="0" fontId="40" fillId="9" borderId="0" applyNumberFormat="0" applyBorder="0" applyAlignment="0" applyProtection="0">
      <alignment vertical="center"/>
    </xf>
    <xf numFmtId="0" fontId="45" fillId="6" borderId="0" applyNumberFormat="0" applyBorder="0" applyAlignment="0" applyProtection="0">
      <alignment vertical="center"/>
    </xf>
    <xf numFmtId="0" fontId="46" fillId="0" borderId="0"/>
    <xf numFmtId="0" fontId="39" fillId="9" borderId="0" applyNumberFormat="0" applyBorder="0" applyAlignment="0" applyProtection="0">
      <alignment vertical="center"/>
    </xf>
    <xf numFmtId="0" fontId="40" fillId="15" borderId="0" applyNumberFormat="0" applyBorder="0" applyAlignment="0" applyProtection="0">
      <alignment vertical="center"/>
    </xf>
    <xf numFmtId="0" fontId="69" fillId="0" borderId="0"/>
    <xf numFmtId="0" fontId="55" fillId="0" borderId="0"/>
    <xf numFmtId="0" fontId="40" fillId="9" borderId="0" applyProtection="0">
      <alignment vertical="center"/>
    </xf>
    <xf numFmtId="0" fontId="55" fillId="0" borderId="0"/>
    <xf numFmtId="0" fontId="41" fillId="6" borderId="0" applyNumberFormat="0" applyBorder="0" applyAlignment="0" applyProtection="0">
      <alignment vertical="center"/>
    </xf>
    <xf numFmtId="0" fontId="49" fillId="5" borderId="0" applyNumberFormat="0" applyBorder="0" applyAlignment="0" applyProtection="0"/>
    <xf numFmtId="0" fontId="40" fillId="16" borderId="0" applyNumberFormat="0" applyBorder="0" applyAlignment="0" applyProtection="0">
      <alignment vertical="center"/>
    </xf>
    <xf numFmtId="0" fontId="72" fillId="13" borderId="0" applyNumberFormat="0" applyBorder="0" applyAlignment="0" applyProtection="0"/>
    <xf numFmtId="0" fontId="10" fillId="0" borderId="0"/>
    <xf numFmtId="0" fontId="55" fillId="0" borderId="0"/>
    <xf numFmtId="41" fontId="10" fillId="0" borderId="0" applyFont="0" applyFill="0" applyBorder="0" applyAlignment="0" applyProtection="0"/>
    <xf numFmtId="0" fontId="69" fillId="0" borderId="0"/>
    <xf numFmtId="0" fontId="10" fillId="0" borderId="0"/>
    <xf numFmtId="0" fontId="69" fillId="0" borderId="0"/>
    <xf numFmtId="0" fontId="40" fillId="5" borderId="0" applyNumberFormat="0" applyBorder="0" applyAlignment="0" applyProtection="0">
      <alignment vertical="center"/>
    </xf>
    <xf numFmtId="0" fontId="50" fillId="11"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8" fillId="13" borderId="0" applyNumberFormat="0" applyBorder="0" applyAlignment="0" applyProtection="0">
      <alignment vertical="center"/>
    </xf>
    <xf numFmtId="0" fontId="78" fillId="0" borderId="0">
      <alignment vertical="top"/>
    </xf>
    <xf numFmtId="0" fontId="39" fillId="3" borderId="0" applyNumberFormat="0" applyBorder="0" applyAlignment="0" applyProtection="0">
      <alignment vertical="center"/>
    </xf>
    <xf numFmtId="0" fontId="41" fillId="42" borderId="0" applyNumberFormat="0" applyBorder="0" applyAlignment="0" applyProtection="0">
      <alignment vertical="center"/>
    </xf>
    <xf numFmtId="0" fontId="78" fillId="0" borderId="0">
      <alignment vertical="top"/>
    </xf>
    <xf numFmtId="0" fontId="40" fillId="16" borderId="0" applyNumberFormat="0" applyBorder="0" applyAlignment="0" applyProtection="0">
      <alignment vertical="center"/>
    </xf>
    <xf numFmtId="0" fontId="57" fillId="14" borderId="0" applyProtection="0">
      <alignment vertical="center"/>
    </xf>
    <xf numFmtId="0" fontId="48" fillId="3" borderId="0" applyNumberFormat="0" applyBorder="0" applyAlignment="0" applyProtection="0">
      <alignment vertical="center"/>
    </xf>
    <xf numFmtId="0" fontId="54" fillId="14" borderId="0" applyNumberFormat="0" applyBorder="0" applyAlignment="0" applyProtection="0">
      <alignment vertical="center"/>
    </xf>
    <xf numFmtId="0" fontId="78" fillId="0" borderId="0">
      <alignment vertical="top"/>
    </xf>
    <xf numFmtId="0" fontId="40" fillId="3" borderId="0" applyNumberFormat="0" applyBorder="0" applyAlignment="0" applyProtection="0">
      <alignment vertical="center"/>
    </xf>
    <xf numFmtId="0" fontId="40" fillId="6" borderId="0" applyNumberFormat="0" applyBorder="0" applyAlignment="0" applyProtection="0">
      <alignment vertical="center"/>
    </xf>
    <xf numFmtId="0" fontId="39" fillId="3" borderId="0" applyNumberFormat="0" applyBorder="0" applyAlignment="0" applyProtection="0">
      <alignment vertical="center"/>
    </xf>
    <xf numFmtId="0" fontId="108" fillId="0" borderId="0"/>
    <xf numFmtId="0" fontId="46" fillId="0" borderId="0"/>
    <xf numFmtId="0" fontId="56" fillId="0" borderId="0"/>
    <xf numFmtId="0" fontId="40" fillId="60" borderId="0" applyNumberFormat="0" applyFont="0" applyBorder="0" applyAlignment="0" applyProtection="0"/>
    <xf numFmtId="0" fontId="72" fillId="12" borderId="0" applyNumberFormat="0" applyBorder="0" applyAlignment="0" applyProtection="0"/>
    <xf numFmtId="0" fontId="48" fillId="3" borderId="0" applyNumberFormat="0" applyBorder="0" applyAlignment="0" applyProtection="0">
      <alignment vertical="center"/>
    </xf>
    <xf numFmtId="0" fontId="10" fillId="0" borderId="0"/>
    <xf numFmtId="0" fontId="10" fillId="0" borderId="0">
      <alignment vertical="center"/>
    </xf>
    <xf numFmtId="0" fontId="56" fillId="0" borderId="0"/>
    <xf numFmtId="0" fontId="50" fillId="7" borderId="0" applyNumberFormat="0" applyBorder="0" applyAlignment="0" applyProtection="0">
      <alignment vertical="center"/>
    </xf>
    <xf numFmtId="0" fontId="45" fillId="58" borderId="0" applyNumberFormat="0" applyBorder="0" applyAlignment="0" applyProtection="0">
      <alignment vertical="center"/>
    </xf>
    <xf numFmtId="0" fontId="84" fillId="0" borderId="0"/>
    <xf numFmtId="0" fontId="56" fillId="0" borderId="0"/>
    <xf numFmtId="0" fontId="45" fillId="5" borderId="0" applyNumberFormat="0" applyBorder="0" applyAlignment="0" applyProtection="0">
      <alignment vertical="center"/>
    </xf>
    <xf numFmtId="0" fontId="41" fillId="6" borderId="0" applyNumberFormat="0" applyBorder="0" applyAlignment="0" applyProtection="0">
      <alignment vertical="center"/>
    </xf>
    <xf numFmtId="0" fontId="56" fillId="0" borderId="0"/>
    <xf numFmtId="0" fontId="55" fillId="0" borderId="0"/>
    <xf numFmtId="0" fontId="41" fillId="10" borderId="0" applyNumberFormat="0" applyBorder="0" applyAlignment="0" applyProtection="0">
      <alignment vertical="center"/>
    </xf>
    <xf numFmtId="0" fontId="41" fillId="15" borderId="0" applyNumberFormat="0" applyBorder="0" applyAlignment="0" applyProtection="0">
      <alignment vertical="center"/>
    </xf>
    <xf numFmtId="0" fontId="85" fillId="0" borderId="32" applyProtection="0">
      <alignment vertical="center"/>
    </xf>
    <xf numFmtId="0" fontId="41" fillId="42" borderId="0" applyNumberFormat="0" applyBorder="0" applyAlignment="0" applyProtection="0">
      <alignment vertical="center"/>
    </xf>
    <xf numFmtId="0" fontId="40" fillId="14" borderId="0" applyNumberFormat="0" applyBorder="0" applyAlignment="0" applyProtection="0">
      <alignment vertical="center"/>
    </xf>
    <xf numFmtId="0" fontId="41" fillId="30" borderId="0" applyNumberFormat="0" applyBorder="0" applyAlignment="0" applyProtection="0">
      <alignment vertical="center"/>
    </xf>
    <xf numFmtId="0" fontId="72" fillId="16" borderId="0" applyNumberFormat="0" applyBorder="0" applyAlignment="0" applyProtection="0"/>
    <xf numFmtId="0" fontId="40" fillId="16" borderId="0" applyNumberFormat="0" applyBorder="0" applyAlignment="0" applyProtection="0">
      <alignment vertical="center"/>
    </xf>
    <xf numFmtId="0" fontId="50" fillId="30" borderId="0" applyNumberFormat="0" applyBorder="0" applyAlignment="0" applyProtection="0">
      <alignment vertical="center"/>
    </xf>
    <xf numFmtId="0" fontId="72" fillId="16" borderId="0" applyNumberFormat="0" applyBorder="0" applyAlignment="0" applyProtection="0"/>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85" fillId="0" borderId="32" applyProtection="0">
      <alignment vertical="center"/>
    </xf>
    <xf numFmtId="0" fontId="39" fillId="3" borderId="0" applyNumberFormat="0" applyBorder="0" applyAlignment="0" applyProtection="0">
      <alignment vertical="center"/>
    </xf>
    <xf numFmtId="0" fontId="41" fillId="4" borderId="0" applyNumberFormat="0" applyBorder="0" applyAlignment="0" applyProtection="0">
      <alignment vertical="center"/>
    </xf>
    <xf numFmtId="0" fontId="40" fillId="14" borderId="0" applyNumberFormat="0" applyBorder="0" applyAlignment="0" applyProtection="0">
      <alignment vertical="center"/>
    </xf>
    <xf numFmtId="0" fontId="40" fillId="13" borderId="0" applyNumberFormat="0" applyBorder="0" applyAlignment="0" applyProtection="0">
      <alignment vertical="center"/>
    </xf>
    <xf numFmtId="0" fontId="50" fillId="30" borderId="0" applyNumberFormat="0" applyBorder="0" applyAlignment="0" applyProtection="0">
      <alignment vertical="center"/>
    </xf>
    <xf numFmtId="0" fontId="40" fillId="3" borderId="0" applyNumberFormat="0" applyBorder="0" applyAlignment="0" applyProtection="0">
      <alignment vertical="center"/>
    </xf>
    <xf numFmtId="0" fontId="50" fillId="4" borderId="0" applyNumberFormat="0" applyBorder="0" applyAlignment="0" applyProtection="0">
      <alignment vertical="center"/>
    </xf>
    <xf numFmtId="0" fontId="50" fillId="30"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112" fillId="0" borderId="13" applyNumberFormat="0" applyFill="0" applyAlignment="0" applyProtection="0">
      <alignment vertical="center"/>
    </xf>
    <xf numFmtId="0" fontId="50" fillId="4" borderId="0" applyNumberFormat="0" applyBorder="0" applyAlignment="0" applyProtection="0">
      <alignment vertical="center"/>
    </xf>
    <xf numFmtId="0" fontId="45" fillId="14" borderId="0" applyNumberFormat="0" applyBorder="0" applyAlignment="0" applyProtection="0">
      <alignment vertical="center"/>
    </xf>
    <xf numFmtId="0" fontId="50" fillId="30" borderId="0" applyNumberFormat="0" applyBorder="0" applyAlignment="0" applyProtection="0">
      <alignment vertical="center"/>
    </xf>
    <xf numFmtId="0" fontId="40" fillId="14" borderId="0" applyNumberFormat="0" applyBorder="0" applyAlignment="0" applyProtection="0">
      <alignment vertical="center"/>
    </xf>
    <xf numFmtId="0" fontId="50" fillId="7" borderId="0" applyNumberFormat="0" applyBorder="0" applyAlignment="0" applyProtection="0">
      <alignment vertical="center"/>
    </xf>
    <xf numFmtId="0" fontId="50" fillId="4" borderId="0" applyNumberFormat="0" applyBorder="0" applyAlignment="0" applyProtection="0">
      <alignment vertical="center"/>
    </xf>
    <xf numFmtId="0" fontId="49" fillId="6" borderId="0" applyNumberFormat="0" applyBorder="0" applyAlignment="0" applyProtection="0"/>
    <xf numFmtId="0" fontId="41" fillId="30" borderId="0" applyProtection="0">
      <alignment vertical="center"/>
    </xf>
    <xf numFmtId="0" fontId="40" fillId="9" borderId="0" applyNumberFormat="0" applyBorder="0" applyAlignment="0" applyProtection="0">
      <alignment vertical="center"/>
    </xf>
    <xf numFmtId="0" fontId="53" fillId="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0" fillId="0" borderId="0"/>
    <xf numFmtId="0" fontId="41" fillId="14" borderId="0" applyProtection="0">
      <alignment vertical="center"/>
    </xf>
    <xf numFmtId="0" fontId="49" fillId="6" borderId="0" applyNumberFormat="0" applyBorder="0" applyAlignment="0" applyProtection="0"/>
    <xf numFmtId="0" fontId="41" fillId="30" borderId="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87" fillId="45" borderId="9">
      <protection locked="0"/>
    </xf>
    <xf numFmtId="0" fontId="41" fillId="14" borderId="0" applyProtection="0">
      <alignment vertical="center"/>
    </xf>
    <xf numFmtId="0" fontId="54" fillId="14" borderId="0" applyNumberFormat="0" applyBorder="0" applyAlignment="0" applyProtection="0">
      <alignment vertical="center"/>
    </xf>
    <xf numFmtId="0" fontId="49" fillId="6" borderId="0" applyNumberFormat="0" applyBorder="0" applyAlignment="0" applyProtection="0"/>
    <xf numFmtId="0" fontId="101" fillId="0" borderId="0" applyNumberFormat="0" applyFill="0" applyBorder="0" applyAlignment="0" applyProtection="0">
      <alignment vertical="center"/>
    </xf>
    <xf numFmtId="0" fontId="50" fillId="30"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39" fillId="3" borderId="0" applyNumberFormat="0" applyBorder="0" applyAlignment="0" applyProtection="0">
      <alignment vertical="center"/>
    </xf>
    <xf numFmtId="0" fontId="41" fillId="6" borderId="0" applyProtection="0">
      <alignment vertical="center"/>
    </xf>
    <xf numFmtId="0" fontId="40" fillId="16" borderId="0" applyProtection="0">
      <alignment vertical="center"/>
    </xf>
    <xf numFmtId="0" fontId="40" fillId="16" borderId="0" applyNumberFormat="0" applyBorder="0" applyAlignment="0" applyProtection="0">
      <alignment vertical="center"/>
    </xf>
    <xf numFmtId="0" fontId="45" fillId="7" borderId="0" applyNumberFormat="0" applyBorder="0" applyAlignment="0" applyProtection="0">
      <alignment vertical="center"/>
    </xf>
    <xf numFmtId="179" fontId="40" fillId="0" borderId="0" applyFont="0" applyFill="0" applyProtection="0"/>
    <xf numFmtId="0" fontId="10" fillId="34" borderId="19" applyNumberFormat="0" applyFont="0" applyAlignment="0" applyProtection="0">
      <alignment vertical="center"/>
    </xf>
    <xf numFmtId="0" fontId="10" fillId="0" borderId="0">
      <alignment vertical="center"/>
    </xf>
    <xf numFmtId="0" fontId="50" fillId="7" borderId="0" applyNumberFormat="0" applyBorder="0" applyAlignment="0" applyProtection="0">
      <alignment vertical="center"/>
    </xf>
    <xf numFmtId="0" fontId="80" fillId="0" borderId="0" applyProtection="0">
      <alignment vertical="center"/>
    </xf>
    <xf numFmtId="0" fontId="54" fillId="14" borderId="0" applyNumberFormat="0" applyBorder="0" applyAlignment="0" applyProtection="0">
      <alignment vertical="center"/>
    </xf>
    <xf numFmtId="0" fontId="45" fillId="16" borderId="0" applyNumberFormat="0" applyBorder="0" applyAlignment="0" applyProtection="0">
      <alignment vertical="center"/>
    </xf>
    <xf numFmtId="0" fontId="40" fillId="16" borderId="0" applyNumberFormat="0" applyBorder="0" applyAlignment="0" applyProtection="0">
      <alignment vertical="center"/>
    </xf>
    <xf numFmtId="0" fontId="48" fillId="3" borderId="0" applyNumberFormat="0" applyBorder="0" applyAlignment="0" applyProtection="0">
      <alignment vertical="center"/>
    </xf>
    <xf numFmtId="0" fontId="111" fillId="0" borderId="0" applyNumberFormat="0" applyFill="0" applyBorder="0" applyAlignment="0" applyProtection="0">
      <alignment vertical="center"/>
    </xf>
    <xf numFmtId="0" fontId="40" fillId="16" borderId="0" applyNumberFormat="0" applyBorder="0" applyAlignment="0" applyProtection="0">
      <alignment vertical="center"/>
    </xf>
    <xf numFmtId="0" fontId="48" fillId="3" borderId="0" applyNumberFormat="0" applyBorder="0" applyAlignment="0" applyProtection="0">
      <alignment vertical="center"/>
    </xf>
    <xf numFmtId="0" fontId="80" fillId="0" borderId="0" applyNumberFormat="0" applyFill="0" applyBorder="0" applyAlignment="0" applyProtection="0">
      <alignment vertical="center"/>
    </xf>
    <xf numFmtId="0" fontId="45" fillId="16" borderId="0" applyNumberFormat="0" applyBorder="0" applyAlignment="0" applyProtection="0">
      <alignment vertical="center"/>
    </xf>
    <xf numFmtId="0" fontId="48" fillId="3" borderId="0" applyNumberFormat="0" applyBorder="0" applyAlignment="0" applyProtection="0">
      <alignment vertical="center"/>
    </xf>
    <xf numFmtId="0" fontId="10" fillId="0" borderId="0"/>
    <xf numFmtId="0" fontId="40" fillId="7" borderId="0" applyProtection="0">
      <alignment vertical="center"/>
    </xf>
    <xf numFmtId="0" fontId="45" fillId="16" borderId="0" applyNumberFormat="0" applyBorder="0" applyAlignment="0" applyProtection="0">
      <alignment vertical="center"/>
    </xf>
    <xf numFmtId="0" fontId="57" fillId="14" borderId="0" applyNumberFormat="0" applyBorder="0" applyAlignment="0" applyProtection="0">
      <alignment vertical="center"/>
    </xf>
    <xf numFmtId="0" fontId="40" fillId="7" borderId="0" applyNumberFormat="0" applyBorder="0" applyAlignment="0" applyProtection="0">
      <alignment vertical="center"/>
    </xf>
    <xf numFmtId="0" fontId="50" fillId="4" borderId="0" applyNumberFormat="0" applyBorder="0" applyAlignment="0" applyProtection="0">
      <alignment vertical="center"/>
    </xf>
    <xf numFmtId="0" fontId="45" fillId="16" borderId="0" applyNumberFormat="0" applyBorder="0" applyAlignment="0" applyProtection="0">
      <alignment vertical="center"/>
    </xf>
    <xf numFmtId="0" fontId="57" fillId="14" borderId="0" applyNumberFormat="0" applyBorder="0" applyAlignment="0" applyProtection="0">
      <alignment vertical="center"/>
    </xf>
    <xf numFmtId="0" fontId="10" fillId="0" borderId="0">
      <alignment vertical="center"/>
    </xf>
    <xf numFmtId="0" fontId="40" fillId="7" borderId="0" applyNumberFormat="0" applyBorder="0" applyAlignment="0" applyProtection="0">
      <alignment vertical="center"/>
    </xf>
    <xf numFmtId="0" fontId="45" fillId="16" borderId="0" applyNumberFormat="0" applyBorder="0" applyAlignment="0" applyProtection="0">
      <alignment vertical="center"/>
    </xf>
    <xf numFmtId="0" fontId="40" fillId="16" borderId="0" applyProtection="0">
      <alignment vertical="center"/>
    </xf>
    <xf numFmtId="0" fontId="50" fillId="11" borderId="0" applyNumberFormat="0" applyBorder="0" applyAlignment="0" applyProtection="0">
      <alignment vertical="center"/>
    </xf>
    <xf numFmtId="0" fontId="50" fillId="19" borderId="0" applyNumberFormat="0" applyBorder="0" applyAlignment="0" applyProtection="0">
      <alignment vertical="center"/>
    </xf>
    <xf numFmtId="0" fontId="109" fillId="0" borderId="3">
      <alignment horizontal="left" vertical="center"/>
    </xf>
    <xf numFmtId="0" fontId="40" fillId="6" borderId="0" applyNumberFormat="0" applyBorder="0" applyAlignment="0" applyProtection="0">
      <alignment vertical="center"/>
    </xf>
    <xf numFmtId="0" fontId="40" fillId="16" borderId="0" applyProtection="0">
      <alignment vertical="center"/>
    </xf>
    <xf numFmtId="0" fontId="41" fillId="11" borderId="0" applyNumberFormat="0" applyBorder="0" applyAlignment="0" applyProtection="0">
      <alignment vertical="center"/>
    </xf>
    <xf numFmtId="0" fontId="45" fillId="16" borderId="0" applyNumberFormat="0" applyBorder="0" applyAlignment="0" applyProtection="0">
      <alignment vertical="center"/>
    </xf>
    <xf numFmtId="0" fontId="39" fillId="3" borderId="0" applyNumberFormat="0" applyBorder="0" applyAlignment="0" applyProtection="0">
      <alignment vertical="center"/>
    </xf>
    <xf numFmtId="0" fontId="41" fillId="11" borderId="0" applyNumberFormat="0" applyBorder="0" applyAlignment="0" applyProtection="0">
      <alignment vertical="center"/>
    </xf>
    <xf numFmtId="0" fontId="48" fillId="3" borderId="0" applyNumberFormat="0" applyBorder="0" applyAlignment="0" applyProtection="0">
      <alignment vertical="center"/>
    </xf>
    <xf numFmtId="0" fontId="41" fillId="30" borderId="0" applyNumberFormat="0" applyBorder="0" applyAlignment="0" applyProtection="0">
      <alignment vertical="center"/>
    </xf>
    <xf numFmtId="0" fontId="72" fillId="16" borderId="0" applyNumberFormat="0" applyBorder="0" applyAlignment="0" applyProtection="0"/>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5" fillId="14" borderId="0" applyNumberFormat="0" applyBorder="0" applyAlignment="0" applyProtection="0">
      <alignment vertical="center"/>
    </xf>
    <xf numFmtId="0" fontId="40" fillId="7" borderId="0" applyProtection="0">
      <alignment vertical="center"/>
    </xf>
    <xf numFmtId="0" fontId="40" fillId="3"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50" fillId="4" borderId="0" applyNumberFormat="0" applyBorder="0" applyAlignment="0" applyProtection="0">
      <alignment vertical="center"/>
    </xf>
    <xf numFmtId="0" fontId="39" fillId="3" borderId="0" applyNumberFormat="0" applyBorder="0" applyAlignment="0" applyProtection="0">
      <alignment vertical="center"/>
    </xf>
    <xf numFmtId="0" fontId="79" fillId="3" borderId="0" applyNumberFormat="0" applyBorder="0" applyAlignment="0" applyProtection="0">
      <alignment vertical="center"/>
    </xf>
    <xf numFmtId="0" fontId="45" fillId="3" borderId="0" applyNumberFormat="0" applyBorder="0" applyAlignment="0" applyProtection="0">
      <alignment vertical="center"/>
    </xf>
    <xf numFmtId="183" fontId="56" fillId="0" borderId="0"/>
    <xf numFmtId="0" fontId="40" fillId="9"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187" fontId="113"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1" fillId="12" borderId="0" applyNumberFormat="0" applyBorder="0" applyAlignment="0" applyProtection="0">
      <alignment vertical="center"/>
    </xf>
    <xf numFmtId="0" fontId="45" fillId="3" borderId="0" applyNumberFormat="0" applyBorder="0" applyAlignment="0" applyProtection="0">
      <alignment vertical="center"/>
    </xf>
    <xf numFmtId="43" fontId="10" fillId="0" borderId="0" applyFont="0" applyFill="0" applyBorder="0" applyAlignment="0" applyProtection="0"/>
    <xf numFmtId="0" fontId="39" fillId="3" borderId="0" applyNumberFormat="0" applyBorder="0" applyAlignment="0" applyProtection="0">
      <alignment vertical="center"/>
    </xf>
    <xf numFmtId="0" fontId="41" fillId="61" borderId="0" applyNumberFormat="0" applyBorder="0" applyAlignment="0" applyProtection="0">
      <alignment vertical="center"/>
    </xf>
    <xf numFmtId="0" fontId="68" fillId="62" borderId="0" applyNumberFormat="0" applyBorder="0" applyAlignment="0" applyProtection="0"/>
    <xf numFmtId="0" fontId="45" fillId="3" borderId="0" applyNumberFormat="0" applyBorder="0" applyAlignment="0" applyProtection="0">
      <alignment vertical="center"/>
    </xf>
    <xf numFmtId="0" fontId="39" fillId="3" borderId="0" applyNumberFormat="0" applyBorder="0" applyAlignment="0" applyProtection="0">
      <alignment vertical="center"/>
    </xf>
    <xf numFmtId="0" fontId="49" fillId="43" borderId="0" applyNumberFormat="0" applyBorder="0" applyAlignment="0" applyProtection="0"/>
    <xf numFmtId="0" fontId="68" fillId="62" borderId="0" applyNumberFormat="0" applyBorder="0" applyAlignment="0" applyProtection="0"/>
    <xf numFmtId="0" fontId="40" fillId="7" borderId="0" applyProtection="0">
      <alignment vertical="center"/>
    </xf>
    <xf numFmtId="0" fontId="45" fillId="5" borderId="0" applyNumberFormat="0" applyBorder="0" applyAlignment="0" applyProtection="0">
      <alignment vertical="center"/>
    </xf>
    <xf numFmtId="0" fontId="39" fillId="3" borderId="0" applyNumberFormat="0" applyBorder="0" applyAlignment="0" applyProtection="0">
      <alignment vertical="center"/>
    </xf>
    <xf numFmtId="0" fontId="49" fillId="43" borderId="0" applyNumberFormat="0" applyBorder="0" applyAlignment="0" applyProtection="0"/>
    <xf numFmtId="0" fontId="68" fillId="62" borderId="0" applyNumberFormat="0" applyBorder="0" applyAlignment="0" applyProtection="0"/>
    <xf numFmtId="0" fontId="40" fillId="7" borderId="0" applyProtection="0">
      <alignment vertical="center"/>
    </xf>
    <xf numFmtId="0" fontId="49" fillId="43" borderId="0" applyNumberFormat="0" applyBorder="0" applyAlignment="0" applyProtection="0"/>
    <xf numFmtId="0" fontId="45" fillId="3" borderId="0" applyNumberFormat="0" applyBorder="0" applyAlignment="0" applyProtection="0">
      <alignment vertical="center"/>
    </xf>
    <xf numFmtId="0" fontId="110" fillId="9" borderId="0" applyNumberFormat="0" applyBorder="0" applyAlignment="0" applyProtection="0">
      <alignment vertical="center"/>
    </xf>
    <xf numFmtId="0" fontId="40" fillId="3" borderId="0" applyNumberFormat="0" applyBorder="0" applyAlignment="0" applyProtection="0">
      <alignment vertical="center"/>
    </xf>
    <xf numFmtId="0" fontId="10" fillId="0" borderId="0">
      <alignment vertical="center"/>
    </xf>
    <xf numFmtId="0" fontId="0" fillId="0" borderId="0"/>
    <xf numFmtId="0" fontId="41" fillId="4" borderId="0" applyNumberFormat="0" applyBorder="0" applyAlignment="0" applyProtection="0">
      <alignment vertical="center"/>
    </xf>
    <xf numFmtId="0" fontId="39" fillId="3" borderId="0" applyNumberFormat="0" applyBorder="0" applyAlignment="0" applyProtection="0">
      <alignment vertical="center"/>
    </xf>
    <xf numFmtId="0" fontId="40" fillId="34" borderId="0" applyNumberFormat="0" applyBorder="0" applyAlignment="0" applyProtection="0">
      <alignment vertical="center"/>
    </xf>
    <xf numFmtId="0" fontId="41" fillId="42" borderId="0" applyNumberFormat="0" applyBorder="0" applyAlignment="0" applyProtection="0">
      <alignment vertical="center"/>
    </xf>
    <xf numFmtId="0" fontId="70" fillId="0" borderId="14" applyNumberFormat="0" applyFill="0" applyAlignment="0" applyProtection="0">
      <alignment vertical="center"/>
    </xf>
    <xf numFmtId="0" fontId="40" fillId="14" borderId="0" applyNumberFormat="0" applyBorder="0" applyAlignment="0" applyProtection="0">
      <alignment vertical="center"/>
    </xf>
    <xf numFmtId="0" fontId="45" fillId="9" borderId="0" applyNumberFormat="0" applyBorder="0" applyAlignment="0" applyProtection="0">
      <alignment vertical="center"/>
    </xf>
    <xf numFmtId="0" fontId="10" fillId="0" borderId="0"/>
    <xf numFmtId="0" fontId="41" fillId="42" borderId="0" applyNumberFormat="0" applyBorder="0" applyAlignment="0" applyProtection="0">
      <alignment vertical="center"/>
    </xf>
    <xf numFmtId="0" fontId="112" fillId="0" borderId="13" applyNumberFormat="0" applyFill="0" applyAlignment="0" applyProtection="0">
      <alignment vertical="center"/>
    </xf>
    <xf numFmtId="0" fontId="41" fillId="42" borderId="0" applyNumberFormat="0" applyBorder="0" applyAlignment="0" applyProtection="0">
      <alignment vertical="center"/>
    </xf>
    <xf numFmtId="0" fontId="45" fillId="14" borderId="0" applyNumberFormat="0" applyBorder="0" applyAlignment="0" applyProtection="0">
      <alignment vertical="center"/>
    </xf>
    <xf numFmtId="0" fontId="50" fillId="42" borderId="0" applyNumberFormat="0" applyBorder="0" applyAlignment="0" applyProtection="0">
      <alignment vertical="center"/>
    </xf>
    <xf numFmtId="191" fontId="10" fillId="0" borderId="0" applyFont="0" applyFill="0" applyBorder="0" applyAlignment="0" applyProtection="0"/>
    <xf numFmtId="0" fontId="45" fillId="14" borderId="0" applyNumberFormat="0" applyBorder="0" applyAlignment="0" applyProtection="0">
      <alignment vertical="center"/>
    </xf>
    <xf numFmtId="0" fontId="41" fillId="19" borderId="0" applyNumberFormat="0" applyBorder="0" applyAlignment="0" applyProtection="0">
      <alignment vertical="center"/>
    </xf>
    <xf numFmtId="0" fontId="45" fillId="14" borderId="0" applyNumberFormat="0" applyBorder="0" applyAlignment="0" applyProtection="0">
      <alignment vertical="center"/>
    </xf>
    <xf numFmtId="0" fontId="41" fillId="19" borderId="0" applyNumberFormat="0" applyBorder="0" applyAlignment="0" applyProtection="0">
      <alignment vertical="center"/>
    </xf>
    <xf numFmtId="0" fontId="45" fillId="14" borderId="0" applyNumberFormat="0" applyBorder="0" applyAlignment="0" applyProtection="0">
      <alignment vertical="center"/>
    </xf>
    <xf numFmtId="0" fontId="40" fillId="14" borderId="0" applyProtection="0">
      <alignment vertical="center"/>
    </xf>
    <xf numFmtId="0" fontId="40" fillId="14" borderId="0" applyProtection="0">
      <alignment vertical="center"/>
    </xf>
    <xf numFmtId="0" fontId="41" fillId="5" borderId="0" applyProtection="0">
      <alignment vertical="center"/>
    </xf>
    <xf numFmtId="0" fontId="63" fillId="0" borderId="0" applyNumberFormat="0" applyFill="0" applyBorder="0" applyAlignment="0" applyProtection="0">
      <alignment vertical="center"/>
    </xf>
    <xf numFmtId="0" fontId="40" fillId="34" borderId="0" applyNumberFormat="0" applyBorder="0" applyAlignment="0" applyProtection="0">
      <alignment vertical="center"/>
    </xf>
    <xf numFmtId="0" fontId="10" fillId="0" borderId="0"/>
    <xf numFmtId="0" fontId="41" fillId="61" borderId="0" applyNumberFormat="0" applyBorder="0" applyAlignment="0" applyProtection="0">
      <alignment vertical="center"/>
    </xf>
    <xf numFmtId="0" fontId="63" fillId="0" borderId="0" applyNumberFormat="0" applyFill="0" applyBorder="0" applyAlignment="0" applyProtection="0">
      <alignment vertical="center"/>
    </xf>
    <xf numFmtId="0" fontId="40" fillId="34" borderId="0" applyNumberFormat="0" applyBorder="0" applyAlignment="0" applyProtection="0">
      <alignment vertical="center"/>
    </xf>
    <xf numFmtId="0" fontId="50" fillId="61" borderId="0" applyNumberFormat="0" applyBorder="0" applyAlignment="0" applyProtection="0">
      <alignment vertical="center"/>
    </xf>
    <xf numFmtId="0" fontId="114" fillId="3" borderId="0" applyNumberFormat="0" applyBorder="0" applyAlignment="0" applyProtection="0"/>
    <xf numFmtId="196" fontId="40" fillId="0" borderId="0" applyFont="0" applyFill="0" applyBorder="0" applyAlignment="0" applyProtection="0"/>
    <xf numFmtId="0" fontId="40" fillId="9" borderId="0" applyProtection="0">
      <alignment vertical="center"/>
    </xf>
    <xf numFmtId="0" fontId="10" fillId="0" borderId="0"/>
    <xf numFmtId="0" fontId="40" fillId="9" borderId="0" applyNumberFormat="0" applyBorder="0" applyAlignment="0" applyProtection="0">
      <alignment vertical="center"/>
    </xf>
    <xf numFmtId="0" fontId="45" fillId="5" borderId="0" applyNumberFormat="0" applyBorder="0" applyAlignment="0" applyProtection="0">
      <alignment vertical="center"/>
    </xf>
    <xf numFmtId="0" fontId="72" fillId="6" borderId="0" applyNumberFormat="0" applyBorder="0" applyAlignment="0" applyProtection="0"/>
    <xf numFmtId="0" fontId="45" fillId="9" borderId="0" applyNumberFormat="0" applyBorder="0" applyAlignment="0" applyProtection="0">
      <alignment vertical="center"/>
    </xf>
    <xf numFmtId="0" fontId="50" fillId="61" borderId="0" applyNumberFormat="0" applyBorder="0" applyAlignment="0" applyProtection="0">
      <alignment vertical="center"/>
    </xf>
    <xf numFmtId="0" fontId="53" fillId="3" borderId="0" applyNumberFormat="0" applyBorder="0" applyAlignment="0" applyProtection="0">
      <alignment vertical="center"/>
    </xf>
    <xf numFmtId="0" fontId="41" fillId="40" borderId="0" applyNumberFormat="0" applyBorder="0" applyAlignment="0" applyProtection="0">
      <alignment vertical="center"/>
    </xf>
    <xf numFmtId="0" fontId="72" fillId="6" borderId="0" applyNumberFormat="0" applyBorder="0" applyAlignment="0" applyProtection="0"/>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0" fillId="9" borderId="0" applyProtection="0">
      <alignment vertical="center"/>
    </xf>
    <xf numFmtId="0" fontId="45" fillId="9" borderId="0" applyNumberFormat="0" applyBorder="0" applyAlignment="0" applyProtection="0">
      <alignment vertical="center"/>
    </xf>
    <xf numFmtId="0" fontId="40" fillId="9" borderId="0" applyNumberFormat="0" applyBorder="0" applyAlignment="0" applyProtection="0">
      <alignment vertical="center"/>
    </xf>
    <xf numFmtId="0" fontId="41" fillId="7" borderId="0" applyProtection="0">
      <alignment vertical="center"/>
    </xf>
    <xf numFmtId="0" fontId="40" fillId="16" borderId="0" applyNumberFormat="0" applyBorder="0" applyAlignment="0" applyProtection="0">
      <alignment vertical="center"/>
    </xf>
    <xf numFmtId="0" fontId="40" fillId="13" borderId="0" applyProtection="0">
      <alignment vertical="center"/>
    </xf>
    <xf numFmtId="0" fontId="10" fillId="0" borderId="0"/>
    <xf numFmtId="40" fontId="10" fillId="0" borderId="0" applyFont="0" applyFill="0" applyBorder="0" applyAlignment="0" applyProtection="0"/>
    <xf numFmtId="0" fontId="87" fillId="45" borderId="9">
      <protection locked="0"/>
    </xf>
    <xf numFmtId="0" fontId="50" fillId="11" borderId="0" applyNumberFormat="0" applyBorder="0" applyAlignment="0" applyProtection="0">
      <alignment vertical="center"/>
    </xf>
    <xf numFmtId="0" fontId="45" fillId="13" borderId="0" applyNumberFormat="0" applyBorder="0" applyAlignment="0" applyProtection="0">
      <alignment vertical="center"/>
    </xf>
    <xf numFmtId="0" fontId="48" fillId="3" borderId="0" applyNumberFormat="0" applyBorder="0" applyAlignment="0" applyProtection="0">
      <alignment vertical="center"/>
    </xf>
    <xf numFmtId="0" fontId="40" fillId="6" borderId="0" applyNumberFormat="0" applyBorder="0" applyAlignment="0" applyProtection="0">
      <alignment vertical="center"/>
    </xf>
    <xf numFmtId="0" fontId="40" fillId="13" borderId="0" applyNumberFormat="0" applyBorder="0" applyAlignment="0" applyProtection="0">
      <alignment vertical="center"/>
    </xf>
    <xf numFmtId="0" fontId="40" fillId="0" borderId="0" applyFont="0" applyFill="0" applyBorder="0" applyAlignment="0" applyProtection="0"/>
    <xf numFmtId="0" fontId="40" fillId="7" borderId="0" applyNumberFormat="0" applyBorder="0" applyAlignment="0" applyProtection="0">
      <alignment vertical="center"/>
    </xf>
    <xf numFmtId="0" fontId="115" fillId="13" borderId="0" applyNumberFormat="0" applyBorder="0" applyAlignment="0" applyProtection="0">
      <alignment vertical="center"/>
    </xf>
    <xf numFmtId="0" fontId="10" fillId="0" borderId="0">
      <alignment vertical="center"/>
    </xf>
    <xf numFmtId="0" fontId="40" fillId="13" borderId="0" applyNumberFormat="0" applyBorder="0" applyAlignment="0" applyProtection="0">
      <alignment vertical="center"/>
    </xf>
    <xf numFmtId="0" fontId="57" fillId="14" borderId="0" applyNumberFormat="0" applyBorder="0" applyAlignment="0" applyProtection="0">
      <alignment vertical="center"/>
    </xf>
    <xf numFmtId="0" fontId="40" fillId="7" borderId="0" applyNumberFormat="0" applyBorder="0" applyAlignment="0" applyProtection="0">
      <alignment vertical="center"/>
    </xf>
    <xf numFmtId="0" fontId="45" fillId="13" borderId="0" applyNumberFormat="0" applyBorder="0" applyAlignment="0" applyProtection="0">
      <alignment vertical="center"/>
    </xf>
    <xf numFmtId="0" fontId="57" fillId="14" borderId="0" applyNumberFormat="0" applyBorder="0" applyAlignment="0" applyProtection="0">
      <alignment vertical="center"/>
    </xf>
    <xf numFmtId="0" fontId="40" fillId="6" borderId="0" applyNumberFormat="0" applyBorder="0" applyAlignment="0" applyProtection="0">
      <alignment vertical="center"/>
    </xf>
    <xf numFmtId="0" fontId="57" fillId="14" borderId="0" applyNumberFormat="0" applyBorder="0" applyAlignment="0" applyProtection="0">
      <alignment vertical="center"/>
    </xf>
    <xf numFmtId="0" fontId="48" fillId="3" borderId="0" applyNumberFormat="0" applyBorder="0" applyAlignment="0" applyProtection="0">
      <alignment vertical="center"/>
    </xf>
    <xf numFmtId="0" fontId="45" fillId="13" borderId="0" applyNumberFormat="0" applyBorder="0" applyAlignment="0" applyProtection="0">
      <alignment vertical="center"/>
    </xf>
    <xf numFmtId="0" fontId="54" fillId="14" borderId="0" applyNumberFormat="0" applyBorder="0" applyAlignment="0" applyProtection="0">
      <alignment vertical="center"/>
    </xf>
    <xf numFmtId="0" fontId="40" fillId="4" borderId="0" applyNumberFormat="0" applyBorder="0" applyAlignment="0" applyProtection="0">
      <alignment vertical="center"/>
    </xf>
    <xf numFmtId="0" fontId="45" fillId="13" borderId="0" applyNumberFormat="0" applyBorder="0" applyAlignment="0" applyProtection="0">
      <alignment vertical="center"/>
    </xf>
    <xf numFmtId="0" fontId="54" fillId="14" borderId="0" applyNumberFormat="0" applyBorder="0" applyAlignment="0" applyProtection="0">
      <alignment vertical="center"/>
    </xf>
    <xf numFmtId="0" fontId="40" fillId="12" borderId="0" applyNumberFormat="0" applyBorder="0" applyAlignment="0" applyProtection="0">
      <alignment vertical="center"/>
    </xf>
    <xf numFmtId="0" fontId="50" fillId="41" borderId="0" applyNumberFormat="0" applyBorder="0" applyAlignment="0" applyProtection="0">
      <alignment vertical="center"/>
    </xf>
    <xf numFmtId="0" fontId="45" fillId="13"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40" fillId="9" borderId="0" applyNumberFormat="0" applyBorder="0" applyAlignment="0" applyProtection="0">
      <alignment vertical="center"/>
    </xf>
    <xf numFmtId="0" fontId="48" fillId="3" borderId="0" applyNumberFormat="0" applyBorder="0" applyAlignment="0" applyProtection="0">
      <alignment vertical="center"/>
    </xf>
    <xf numFmtId="0" fontId="41" fillId="41" borderId="0" applyNumberFormat="0" applyBorder="0" applyAlignment="0" applyProtection="0">
      <alignment vertical="center"/>
    </xf>
    <xf numFmtId="0" fontId="40" fillId="13" borderId="0" applyProtection="0">
      <alignment vertical="center"/>
    </xf>
    <xf numFmtId="0" fontId="54" fillId="14" borderId="0" applyNumberFormat="0" applyBorder="0" applyAlignment="0" applyProtection="0">
      <alignment vertical="center"/>
    </xf>
    <xf numFmtId="0" fontId="40" fillId="5" borderId="0" applyNumberFormat="0" applyBorder="0" applyAlignment="0" applyProtection="0">
      <alignment vertical="center"/>
    </xf>
    <xf numFmtId="0" fontId="48" fillId="3" borderId="0" applyNumberFormat="0" applyBorder="0" applyAlignment="0" applyProtection="0">
      <alignment vertical="center"/>
    </xf>
    <xf numFmtId="0" fontId="41" fillId="41" borderId="0" applyNumberFormat="0" applyBorder="0" applyAlignment="0" applyProtection="0">
      <alignment vertical="center"/>
    </xf>
    <xf numFmtId="0" fontId="40" fillId="13" borderId="0" applyProtection="0">
      <alignment vertical="center"/>
    </xf>
    <xf numFmtId="0" fontId="40" fillId="58" borderId="0" applyNumberFormat="0" applyBorder="0" applyAlignment="0" applyProtection="0">
      <alignment vertical="center"/>
    </xf>
    <xf numFmtId="0" fontId="48" fillId="3" borderId="0" applyNumberFormat="0" applyBorder="0" applyAlignment="0" applyProtection="0">
      <alignment vertical="center"/>
    </xf>
    <xf numFmtId="0" fontId="50" fillId="41" borderId="0" applyNumberFormat="0" applyBorder="0" applyAlignment="0" applyProtection="0">
      <alignment vertical="center"/>
    </xf>
    <xf numFmtId="0" fontId="45" fillId="13" borderId="0" applyNumberFormat="0" applyBorder="0" applyAlignment="0" applyProtection="0">
      <alignment vertical="center"/>
    </xf>
    <xf numFmtId="0" fontId="40" fillId="13" borderId="0" applyNumberFormat="0" applyBorder="0" applyAlignment="0" applyProtection="0">
      <alignment vertical="center"/>
    </xf>
    <xf numFmtId="9" fontId="10" fillId="0" borderId="0" applyFont="0" applyFill="0" applyBorder="0" applyAlignment="0" applyProtection="0">
      <alignment vertical="center"/>
    </xf>
    <xf numFmtId="0" fontId="41" fillId="14" borderId="0" applyProtection="0">
      <alignment vertical="center"/>
    </xf>
    <xf numFmtId="0" fontId="40" fillId="13" borderId="0" applyNumberFormat="0" applyBorder="0" applyAlignment="0" applyProtection="0">
      <alignment vertical="center"/>
    </xf>
    <xf numFmtId="0" fontId="50" fillId="11" borderId="0" applyNumberFormat="0" applyBorder="0" applyAlignment="0" applyProtection="0">
      <alignment vertical="center"/>
    </xf>
    <xf numFmtId="0" fontId="40" fillId="6" borderId="0" applyProtection="0">
      <alignment vertical="center"/>
    </xf>
    <xf numFmtId="0" fontId="57" fillId="14" borderId="0" applyProtection="0">
      <alignment vertical="center"/>
    </xf>
    <xf numFmtId="0" fontId="40" fillId="12" borderId="0" applyNumberFormat="0" applyBorder="0" applyAlignment="0" applyProtection="0">
      <alignment vertical="center"/>
    </xf>
    <xf numFmtId="0" fontId="72" fillId="34" borderId="0" applyNumberFormat="0" applyBorder="0" applyAlignment="0" applyProtection="0"/>
    <xf numFmtId="0" fontId="40" fillId="6" borderId="0" applyNumberFormat="0" applyBorder="0" applyAlignment="0" applyProtection="0">
      <alignment vertical="center"/>
    </xf>
    <xf numFmtId="0" fontId="40" fillId="16" borderId="0" applyNumberFormat="0" applyBorder="0" applyAlignment="0" applyProtection="0">
      <alignment vertical="center"/>
    </xf>
    <xf numFmtId="0" fontId="10" fillId="0" borderId="0"/>
    <xf numFmtId="0" fontId="40" fillId="12" borderId="0" applyNumberFormat="0" applyBorder="0" applyAlignment="0" applyProtection="0">
      <alignment vertical="center"/>
    </xf>
    <xf numFmtId="0" fontId="45"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5" fillId="6" borderId="0" applyNumberFormat="0" applyBorder="0" applyAlignment="0" applyProtection="0">
      <alignment vertical="center"/>
    </xf>
    <xf numFmtId="0" fontId="72" fillId="34" borderId="0" applyNumberFormat="0" applyBorder="0" applyAlignment="0" applyProtection="0"/>
    <xf numFmtId="0" fontId="45" fillId="6" borderId="0" applyNumberFormat="0" applyBorder="0" applyAlignment="0" applyProtection="0">
      <alignment vertical="center"/>
    </xf>
    <xf numFmtId="0" fontId="40" fillId="13"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110" fillId="9" borderId="0" applyNumberFormat="0" applyBorder="0" applyAlignment="0" applyProtection="0">
      <alignment vertical="center"/>
    </xf>
    <xf numFmtId="0" fontId="49" fillId="12" borderId="0" applyNumberFormat="0" applyBorder="0" applyAlignment="0" applyProtection="0"/>
    <xf numFmtId="0" fontId="54" fillId="14" borderId="0" applyNumberFormat="0" applyBorder="0" applyAlignment="0" applyProtection="0">
      <alignment vertical="center"/>
    </xf>
    <xf numFmtId="0" fontId="40" fillId="15" borderId="0" applyNumberFormat="0" applyBorder="0" applyAlignment="0" applyProtection="0">
      <alignment vertical="center"/>
    </xf>
    <xf numFmtId="0" fontId="40" fillId="6" borderId="0" applyProtection="0">
      <alignment vertical="center"/>
    </xf>
    <xf numFmtId="0" fontId="61" fillId="13" borderId="0" applyNumberFormat="0" applyBorder="0" applyAlignment="0" applyProtection="0">
      <alignment vertical="center"/>
    </xf>
    <xf numFmtId="200" fontId="40" fillId="0" borderId="0" applyFont="0" applyFill="0" applyBorder="0" applyAlignment="0" applyProtection="0"/>
    <xf numFmtId="0" fontId="40" fillId="9" borderId="0" applyNumberFormat="0" applyBorder="0" applyAlignment="0" applyProtection="0">
      <alignment vertical="center"/>
    </xf>
    <xf numFmtId="0" fontId="72" fillId="14" borderId="0" applyNumberFormat="0" applyBorder="0" applyAlignment="0" applyProtection="0"/>
    <xf numFmtId="0" fontId="40" fillId="6" borderId="0" applyProtection="0">
      <alignment vertical="center"/>
    </xf>
    <xf numFmtId="0" fontId="41" fillId="6" borderId="0" applyProtection="0">
      <alignment vertical="center"/>
    </xf>
    <xf numFmtId="0" fontId="40" fillId="34" borderId="0" applyNumberFormat="0" applyBorder="0" applyAlignment="0" applyProtection="0">
      <alignment vertical="center"/>
    </xf>
    <xf numFmtId="0" fontId="59" fillId="15" borderId="0" applyNumberFormat="0" applyBorder="0" applyAlignment="0" applyProtection="0">
      <alignment vertical="center"/>
    </xf>
    <xf numFmtId="0" fontId="41" fillId="9" borderId="0" applyProtection="0">
      <alignment vertical="center"/>
    </xf>
    <xf numFmtId="0" fontId="74" fillId="0" borderId="32" applyProtection="0">
      <alignment vertical="center"/>
    </xf>
    <xf numFmtId="0" fontId="59" fillId="15" borderId="0" applyNumberFormat="0" applyBorder="0" applyAlignment="0" applyProtection="0">
      <alignment vertical="center"/>
    </xf>
    <xf numFmtId="0" fontId="40" fillId="6" borderId="0" applyNumberFormat="0" applyBorder="0" applyAlignment="0" applyProtection="0">
      <alignment vertical="center"/>
    </xf>
    <xf numFmtId="0" fontId="41" fillId="42" borderId="0" applyNumberFormat="0" applyBorder="0" applyAlignment="0" applyProtection="0">
      <alignment vertical="center"/>
    </xf>
    <xf numFmtId="0" fontId="39" fillId="3" borderId="0" applyNumberFormat="0" applyBorder="0" applyAlignment="0" applyProtection="0">
      <alignment vertical="center"/>
    </xf>
    <xf numFmtId="0" fontId="57" fillId="14" borderId="0" applyNumberFormat="0" applyBorder="0" applyAlignment="0" applyProtection="0">
      <alignment vertical="center"/>
    </xf>
    <xf numFmtId="0" fontId="40" fillId="14" borderId="0" applyNumberFormat="0" applyBorder="0" applyAlignment="0" applyProtection="0">
      <alignment vertical="center"/>
    </xf>
    <xf numFmtId="0" fontId="116" fillId="15" borderId="0" applyNumberFormat="0" applyBorder="0" applyAlignment="0" applyProtection="0">
      <alignment vertical="center"/>
    </xf>
    <xf numFmtId="0" fontId="40" fillId="34" borderId="0" applyNumberFormat="0" applyBorder="0" applyAlignment="0" applyProtection="0">
      <alignment vertical="center"/>
    </xf>
    <xf numFmtId="0" fontId="39" fillId="3" borderId="0" applyNumberFormat="0" applyBorder="0" applyAlignment="0" applyProtection="0">
      <alignment vertical="center"/>
    </xf>
    <xf numFmtId="0" fontId="40" fillId="9" borderId="0" applyNumberFormat="0" applyBorder="0" applyAlignment="0" applyProtection="0">
      <alignment vertical="center"/>
    </xf>
    <xf numFmtId="0" fontId="72" fillId="34" borderId="0" applyNumberFormat="0" applyBorder="0" applyAlignment="0" applyProtection="0"/>
    <xf numFmtId="0" fontId="40" fillId="16" borderId="0" applyNumberFormat="0" applyBorder="0" applyAlignment="0" applyProtection="0">
      <alignment vertical="center"/>
    </xf>
    <xf numFmtId="0" fontId="51" fillId="12" borderId="12" applyNumberFormat="0" applyAlignment="0" applyProtection="0">
      <alignment vertical="center"/>
    </xf>
    <xf numFmtId="0" fontId="115" fillId="13" borderId="0" applyNumberFormat="0" applyBorder="0" applyAlignment="0" applyProtection="0">
      <alignment vertical="center"/>
    </xf>
    <xf numFmtId="0" fontId="40" fillId="5" borderId="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8" fillId="13" borderId="0" applyNumberFormat="0" applyBorder="0" applyAlignment="0" applyProtection="0">
      <alignment vertical="center"/>
    </xf>
    <xf numFmtId="0" fontId="40" fillId="6" borderId="0" applyNumberFormat="0" applyBorder="0" applyAlignment="0" applyProtection="0">
      <alignment vertical="center"/>
    </xf>
    <xf numFmtId="0" fontId="44" fillId="8" borderId="12" applyNumberFormat="0" applyAlignment="0" applyProtection="0">
      <alignment vertical="center"/>
    </xf>
    <xf numFmtId="0" fontId="117" fillId="0" borderId="0"/>
    <xf numFmtId="0" fontId="40" fillId="5" borderId="0" applyNumberFormat="0" applyBorder="0" applyAlignment="0" applyProtection="0">
      <alignment vertical="center"/>
    </xf>
    <xf numFmtId="0" fontId="54" fillId="14" borderId="0" applyNumberFormat="0" applyBorder="0" applyAlignment="0" applyProtection="0">
      <alignment vertical="center"/>
    </xf>
    <xf numFmtId="0" fontId="110" fillId="3" borderId="0" applyNumberFormat="0" applyBorder="0" applyAlignment="0" applyProtection="0">
      <alignment vertical="center"/>
    </xf>
    <xf numFmtId="0" fontId="40" fillId="3" borderId="0" applyNumberFormat="0" applyBorder="0" applyAlignment="0" applyProtection="0">
      <alignment vertical="center"/>
    </xf>
    <xf numFmtId="0" fontId="44" fillId="8" borderId="12" applyNumberFormat="0" applyAlignment="0" applyProtection="0">
      <alignment vertical="center"/>
    </xf>
    <xf numFmtId="0" fontId="114" fillId="3" borderId="0" applyNumberFormat="0" applyBorder="0" applyAlignment="0" applyProtection="0"/>
    <xf numFmtId="37" fontId="118" fillId="0" borderId="0"/>
    <xf numFmtId="0" fontId="89" fillId="0" borderId="24">
      <alignment horizontal="center"/>
    </xf>
    <xf numFmtId="0" fontId="54" fillId="14" borderId="0" applyNumberFormat="0" applyBorder="0" applyAlignment="0" applyProtection="0">
      <alignment vertical="center"/>
    </xf>
    <xf numFmtId="0" fontId="40" fillId="6" borderId="0" applyNumberFormat="0" applyBorder="0" applyAlignment="0" applyProtection="0">
      <alignment vertical="center"/>
    </xf>
    <xf numFmtId="0" fontId="52" fillId="0" borderId="14" applyNumberFormat="0" applyFill="0" applyAlignment="0" applyProtection="0">
      <alignment vertical="center"/>
    </xf>
    <xf numFmtId="0" fontId="40" fillId="6" borderId="0" applyProtection="0">
      <alignment vertical="center"/>
    </xf>
    <xf numFmtId="0" fontId="54" fillId="14" borderId="0" applyNumberFormat="0" applyBorder="0" applyAlignment="0" applyProtection="0">
      <alignment vertical="center"/>
    </xf>
    <xf numFmtId="0" fontId="40" fillId="8" borderId="0" applyNumberFormat="0" applyBorder="0" applyAlignment="0" applyProtection="0">
      <alignment vertical="center"/>
    </xf>
    <xf numFmtId="0" fontId="57" fillId="14" borderId="0" applyNumberFormat="0" applyBorder="0" applyAlignment="0" applyProtection="0">
      <alignment vertical="center"/>
    </xf>
    <xf numFmtId="0" fontId="79" fillId="9" borderId="0" applyNumberFormat="0" applyBorder="0" applyAlignment="0" applyProtection="0">
      <alignment vertical="center"/>
    </xf>
    <xf numFmtId="0" fontId="74" fillId="0" borderId="32" applyProtection="0">
      <alignment vertical="center"/>
    </xf>
    <xf numFmtId="0" fontId="40" fillId="58" borderId="0" applyNumberFormat="0" applyBorder="0" applyAlignment="0" applyProtection="0">
      <alignment vertical="center"/>
    </xf>
    <xf numFmtId="0" fontId="116" fillId="15" borderId="0" applyNumberFormat="0" applyBorder="0" applyAlignment="0" applyProtection="0">
      <alignment vertical="center"/>
    </xf>
    <xf numFmtId="0" fontId="54" fillId="14" borderId="0" applyNumberFormat="0" applyBorder="0" applyAlignment="0" applyProtection="0">
      <alignment vertical="center"/>
    </xf>
    <xf numFmtId="0" fontId="41" fillId="44" borderId="0" applyNumberFormat="0" applyBorder="0" applyAlignment="0" applyProtection="0">
      <alignment vertical="center"/>
    </xf>
    <xf numFmtId="0" fontId="39" fillId="3" borderId="0" applyNumberFormat="0" applyBorder="0" applyAlignment="0" applyProtection="0">
      <alignment vertical="center"/>
    </xf>
    <xf numFmtId="0" fontId="40" fillId="14" borderId="0" applyNumberFormat="0" applyBorder="0" applyAlignment="0" applyProtection="0">
      <alignment vertical="center"/>
    </xf>
    <xf numFmtId="0" fontId="40" fillId="9" borderId="0" applyNumberFormat="0" applyBorder="0" applyAlignment="0" applyProtection="0">
      <alignment vertical="center"/>
    </xf>
    <xf numFmtId="0" fontId="59" fillId="15" borderId="0" applyNumberFormat="0" applyBorder="0" applyAlignment="0" applyProtection="0">
      <alignment vertical="center"/>
    </xf>
    <xf numFmtId="0" fontId="41" fillId="19" borderId="0" applyNumberFormat="0" applyBorder="0" applyAlignment="0" applyProtection="0">
      <alignment vertical="center"/>
    </xf>
    <xf numFmtId="186" fontId="121" fillId="0" borderId="0"/>
    <xf numFmtId="0" fontId="40" fillId="34" borderId="0" applyNumberFormat="0" applyBorder="0" applyAlignment="0" applyProtection="0">
      <alignment vertical="center"/>
    </xf>
    <xf numFmtId="0" fontId="40" fillId="9" borderId="0" applyNumberFormat="0" applyBorder="0" applyAlignment="0" applyProtection="0">
      <alignment vertical="center"/>
    </xf>
    <xf numFmtId="0" fontId="41" fillId="42" borderId="0" applyNumberFormat="0" applyBorder="0" applyAlignment="0" applyProtection="0">
      <alignment vertical="center"/>
    </xf>
    <xf numFmtId="0" fontId="84" fillId="0" borderId="0"/>
    <xf numFmtId="0" fontId="10" fillId="0" borderId="0">
      <alignment vertical="center"/>
    </xf>
    <xf numFmtId="0" fontId="106" fillId="43" borderId="31" applyNumberFormat="0" applyAlignment="0" applyProtection="0">
      <alignment vertical="center"/>
    </xf>
    <xf numFmtId="0" fontId="39" fillId="3" borderId="0" applyNumberFormat="0" applyBorder="0" applyAlignment="0" applyProtection="0">
      <alignment vertical="center"/>
    </xf>
    <xf numFmtId="0" fontId="40" fillId="9" borderId="0" applyNumberFormat="0" applyBorder="0" applyAlignment="0" applyProtection="0">
      <alignment vertical="center"/>
    </xf>
    <xf numFmtId="0" fontId="45" fillId="5" borderId="0" applyNumberFormat="0" applyBorder="0" applyAlignment="0" applyProtection="0">
      <alignment vertical="center"/>
    </xf>
    <xf numFmtId="0" fontId="54" fillId="14" borderId="0" applyNumberFormat="0" applyBorder="0" applyAlignment="0" applyProtection="0">
      <alignment vertical="center"/>
    </xf>
    <xf numFmtId="4" fontId="40" fillId="0" borderId="0" applyFont="0" applyFill="0" applyBorder="0" applyAlignment="0" applyProtection="0"/>
    <xf numFmtId="0" fontId="40" fillId="34" borderId="0" applyNumberFormat="0" applyBorder="0" applyAlignment="0" applyProtection="0">
      <alignment vertical="center"/>
    </xf>
    <xf numFmtId="0" fontId="40" fillId="5" borderId="0" applyNumberFormat="0" applyBorder="0" applyAlignment="0" applyProtection="0">
      <alignment vertical="center"/>
    </xf>
    <xf numFmtId="0" fontId="48" fillId="3" borderId="0" applyNumberFormat="0" applyBorder="0" applyAlignment="0" applyProtection="0">
      <alignment vertical="center"/>
    </xf>
    <xf numFmtId="183" fontId="56" fillId="0" borderId="0"/>
    <xf numFmtId="0" fontId="40" fillId="9" borderId="0" applyNumberFormat="0" applyBorder="0" applyAlignment="0" applyProtection="0">
      <alignment vertical="center"/>
    </xf>
    <xf numFmtId="0" fontId="40" fillId="16" borderId="0" applyNumberFormat="0" applyBorder="0" applyAlignment="0" applyProtection="0">
      <alignment vertical="center"/>
    </xf>
    <xf numFmtId="0" fontId="40" fillId="14" borderId="0" applyNumberFormat="0" applyBorder="0" applyAlignment="0" applyProtection="0">
      <alignment vertical="center"/>
    </xf>
    <xf numFmtId="0" fontId="41" fillId="40" borderId="0" applyNumberFormat="0" applyBorder="0" applyAlignment="0" applyProtection="0">
      <alignment vertical="center"/>
    </xf>
    <xf numFmtId="0" fontId="39" fillId="3" borderId="0" applyNumberFormat="0" applyBorder="0" applyAlignment="0" applyProtection="0">
      <alignment vertical="center"/>
    </xf>
    <xf numFmtId="0" fontId="40" fillId="5" borderId="0" applyNumberFormat="0" applyBorder="0" applyAlignment="0" applyProtection="0">
      <alignment vertical="center"/>
    </xf>
    <xf numFmtId="0" fontId="39" fillId="3" borderId="0" applyNumberFormat="0" applyBorder="0" applyAlignment="0" applyProtection="0">
      <alignment vertical="center"/>
    </xf>
    <xf numFmtId="0" fontId="57" fillId="14" borderId="0" applyNumberFormat="0" applyBorder="0" applyAlignment="0" applyProtection="0">
      <alignment vertical="center"/>
    </xf>
    <xf numFmtId="0" fontId="107" fillId="0" borderId="22" applyNumberFormat="0" applyFill="0" applyAlignment="0" applyProtection="0">
      <alignment vertical="center"/>
    </xf>
    <xf numFmtId="0" fontId="40" fillId="7" borderId="0" applyNumberFormat="0" applyBorder="0" applyAlignment="0" applyProtection="0">
      <alignment vertical="center"/>
    </xf>
    <xf numFmtId="0" fontId="40" fillId="4" borderId="0" applyNumberFormat="0" applyBorder="0" applyAlignment="0" applyProtection="0">
      <alignment vertical="center"/>
    </xf>
    <xf numFmtId="0" fontId="48" fillId="3" borderId="0" applyNumberFormat="0" applyBorder="0" applyAlignment="0" applyProtection="0">
      <alignment vertical="center"/>
    </xf>
    <xf numFmtId="0" fontId="57" fillId="14" borderId="0" applyNumberFormat="0" applyBorder="0" applyAlignment="0" applyProtection="0">
      <alignment vertical="center"/>
    </xf>
    <xf numFmtId="0" fontId="10" fillId="34" borderId="19" applyNumberFormat="0" applyFont="0" applyAlignment="0" applyProtection="0">
      <alignment vertical="center"/>
    </xf>
    <xf numFmtId="3" fontId="119" fillId="0" borderId="0"/>
    <xf numFmtId="0" fontId="40" fillId="5" borderId="0" applyNumberFormat="0" applyBorder="0" applyAlignment="0" applyProtection="0">
      <alignment vertical="center"/>
    </xf>
    <xf numFmtId="0" fontId="40" fillId="0" borderId="0">
      <alignment vertical="center"/>
    </xf>
    <xf numFmtId="0" fontId="120" fillId="0" borderId="0" applyProtection="0">
      <alignment vertical="center"/>
    </xf>
    <xf numFmtId="0" fontId="40" fillId="5" borderId="0" applyNumberFormat="0" applyBorder="0" applyAlignment="0" applyProtection="0">
      <alignment vertical="center"/>
    </xf>
    <xf numFmtId="0" fontId="120" fillId="0" borderId="0" applyNumberFormat="0" applyFill="0" applyBorder="0" applyAlignment="0" applyProtection="0">
      <alignment vertical="center"/>
    </xf>
    <xf numFmtId="0" fontId="40" fillId="58" borderId="0" applyNumberFormat="0" applyBorder="0" applyAlignment="0" applyProtection="0">
      <alignment vertical="center"/>
    </xf>
    <xf numFmtId="0" fontId="120" fillId="0" borderId="0" applyNumberFormat="0" applyFill="0" applyBorder="0" applyAlignment="0" applyProtection="0">
      <alignment vertical="center"/>
    </xf>
    <xf numFmtId="0" fontId="40" fillId="58" borderId="0" applyNumberFormat="0" applyBorder="0" applyAlignment="0" applyProtection="0">
      <alignment vertical="center"/>
    </xf>
    <xf numFmtId="0" fontId="120" fillId="0" borderId="0" applyNumberFormat="0" applyFill="0" applyBorder="0" applyAlignment="0" applyProtection="0">
      <alignment vertical="center"/>
    </xf>
    <xf numFmtId="0" fontId="40" fillId="5" borderId="0" applyProtection="0">
      <alignment vertical="center"/>
    </xf>
    <xf numFmtId="0" fontId="40" fillId="5" borderId="0" applyNumberFormat="0" applyBorder="0" applyAlignment="0" applyProtection="0">
      <alignment vertical="center"/>
    </xf>
    <xf numFmtId="0" fontId="50" fillId="7" borderId="0" applyNumberFormat="0" applyBorder="0" applyAlignment="0" applyProtection="0">
      <alignment vertical="center"/>
    </xf>
    <xf numFmtId="0" fontId="40" fillId="58" borderId="0" applyNumberFormat="0" applyBorder="0" applyAlignment="0" applyProtection="0">
      <alignment vertical="center"/>
    </xf>
    <xf numFmtId="0" fontId="10" fillId="0" borderId="0"/>
    <xf numFmtId="0" fontId="84" fillId="0" borderId="0"/>
    <xf numFmtId="0" fontId="79" fillId="9" borderId="0" applyNumberFormat="0" applyBorder="0" applyAlignment="0" applyProtection="0">
      <alignment vertical="center"/>
    </xf>
    <xf numFmtId="0" fontId="40" fillId="5" borderId="0" applyNumberFormat="0" applyBorder="0" applyAlignment="0" applyProtection="0">
      <alignment vertical="center"/>
    </xf>
    <xf numFmtId="9" fontId="10" fillId="0" borderId="0" applyFont="0" applyFill="0" applyBorder="0" applyAlignment="0" applyProtection="0">
      <alignment vertical="center"/>
    </xf>
    <xf numFmtId="0" fontId="40"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0" fillId="58" borderId="0" applyNumberFormat="0" applyBorder="0" applyAlignment="0" applyProtection="0">
      <alignment vertical="center"/>
    </xf>
    <xf numFmtId="0" fontId="84" fillId="0" borderId="0"/>
    <xf numFmtId="0" fontId="40" fillId="5" borderId="0" applyProtection="0">
      <alignment vertical="center"/>
    </xf>
    <xf numFmtId="0" fontId="21" fillId="0" borderId="0">
      <alignment vertical="center"/>
    </xf>
    <xf numFmtId="0" fontId="52" fillId="0" borderId="14" applyNumberFormat="0" applyFill="0" applyAlignment="0" applyProtection="0">
      <alignment vertical="center"/>
    </xf>
    <xf numFmtId="0" fontId="40" fillId="5" borderId="0" applyProtection="0">
      <alignment vertical="center"/>
    </xf>
    <xf numFmtId="0" fontId="70" fillId="0" borderId="14" applyNumberFormat="0" applyFill="0" applyAlignment="0" applyProtection="0">
      <alignment vertical="center"/>
    </xf>
    <xf numFmtId="9" fontId="40" fillId="0" borderId="0" applyFont="0" applyFill="0" applyBorder="0" applyAlignment="0" applyProtection="0"/>
    <xf numFmtId="0" fontId="45" fillId="5" borderId="0" applyNumberFormat="0" applyBorder="0" applyAlignment="0" applyProtection="0">
      <alignment vertical="center"/>
    </xf>
    <xf numFmtId="0" fontId="70" fillId="0" borderId="14" applyNumberFormat="0" applyFill="0" applyAlignment="0" applyProtection="0">
      <alignment vertical="center"/>
    </xf>
    <xf numFmtId="0" fontId="48" fillId="3" borderId="0" applyNumberFormat="0" applyBorder="0" applyAlignment="0" applyProtection="0">
      <alignment vertical="center"/>
    </xf>
    <xf numFmtId="0" fontId="49" fillId="10" borderId="0" applyNumberFormat="0" applyBorder="0" applyAlignment="0" applyProtection="0"/>
    <xf numFmtId="0" fontId="40" fillId="5" borderId="0" applyNumberFormat="0" applyBorder="0" applyAlignment="0" applyProtection="0">
      <alignment vertical="center"/>
    </xf>
    <xf numFmtId="0" fontId="10" fillId="0" borderId="0"/>
    <xf numFmtId="0" fontId="54" fillId="14" borderId="0" applyNumberFormat="0" applyBorder="0" applyAlignment="0" applyProtection="0">
      <alignment vertical="center"/>
    </xf>
    <xf numFmtId="199" fontId="10" fillId="0" borderId="0" applyFont="0" applyFill="0" applyBorder="0" applyAlignment="0" applyProtection="0"/>
    <xf numFmtId="0" fontId="40" fillId="5" borderId="0" applyNumberFormat="0" applyBorder="0" applyAlignment="0" applyProtection="0">
      <alignment vertical="center"/>
    </xf>
    <xf numFmtId="0" fontId="10" fillId="0" borderId="0"/>
    <xf numFmtId="0" fontId="40" fillId="16" borderId="0" applyNumberFormat="0" applyBorder="0" applyAlignment="0" applyProtection="0">
      <alignment vertical="center"/>
    </xf>
    <xf numFmtId="0" fontId="10" fillId="0" borderId="0"/>
    <xf numFmtId="0" fontId="40" fillId="16" borderId="0" applyNumberFormat="0" applyBorder="0" applyAlignment="0" applyProtection="0">
      <alignment vertical="center"/>
    </xf>
    <xf numFmtId="0" fontId="10" fillId="0" borderId="0"/>
    <xf numFmtId="0" fontId="45" fillId="7" borderId="0" applyNumberFormat="0" applyBorder="0" applyAlignment="0" applyProtection="0">
      <alignment vertical="center"/>
    </xf>
    <xf numFmtId="0" fontId="79" fillId="9" borderId="0" applyNumberFormat="0" applyBorder="0" applyAlignment="0" applyProtection="0">
      <alignment vertical="center"/>
    </xf>
    <xf numFmtId="0" fontId="41" fillId="5" borderId="0" applyProtection="0">
      <alignment vertical="center"/>
    </xf>
    <xf numFmtId="0" fontId="40" fillId="7" borderId="0" applyNumberFormat="0" applyBorder="0" applyAlignment="0" applyProtection="0">
      <alignment vertical="center"/>
    </xf>
    <xf numFmtId="0" fontId="41" fillId="19" borderId="0" applyNumberFormat="0" applyBorder="0" applyAlignment="0" applyProtection="0">
      <alignment vertical="center"/>
    </xf>
    <xf numFmtId="0" fontId="110" fillId="3" borderId="0" applyNumberFormat="0" applyBorder="0" applyAlignment="0" applyProtection="0">
      <alignment vertical="center"/>
    </xf>
    <xf numFmtId="0" fontId="40" fillId="7" borderId="0" applyNumberFormat="0" applyBorder="0" applyAlignment="0" applyProtection="0">
      <alignment vertical="center"/>
    </xf>
    <xf numFmtId="0" fontId="40" fillId="5" borderId="0" applyNumberFormat="0" applyBorder="0" applyAlignment="0" applyProtection="0">
      <alignment vertical="center"/>
    </xf>
    <xf numFmtId="0" fontId="41" fillId="5"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0" fillId="7" borderId="0" applyProtection="0">
      <alignment vertical="center"/>
    </xf>
    <xf numFmtId="0" fontId="39" fillId="3" borderId="0" applyNumberFormat="0" applyBorder="0" applyAlignment="0" applyProtection="0">
      <alignment vertical="center"/>
    </xf>
    <xf numFmtId="0" fontId="84" fillId="0" borderId="0"/>
    <xf numFmtId="0" fontId="40" fillId="7" borderId="0" applyProtection="0">
      <alignment vertical="center"/>
    </xf>
    <xf numFmtId="0" fontId="57" fillId="14" borderId="0" applyNumberFormat="0" applyBorder="0" applyAlignment="0" applyProtection="0">
      <alignment vertical="center"/>
    </xf>
    <xf numFmtId="0" fontId="40" fillId="7" borderId="0" applyNumberFormat="0" applyBorder="0" applyAlignment="0" applyProtection="0">
      <alignment vertical="center"/>
    </xf>
    <xf numFmtId="0" fontId="39" fillId="3" borderId="0" applyNumberFormat="0" applyBorder="0" applyAlignment="0" applyProtection="0">
      <alignment vertical="center"/>
    </xf>
    <xf numFmtId="0" fontId="40" fillId="6" borderId="0" applyNumberFormat="0" applyBorder="0" applyAlignment="0" applyProtection="0">
      <alignment vertical="center"/>
    </xf>
    <xf numFmtId="0" fontId="40" fillId="14" borderId="0" applyProtection="0">
      <alignment vertical="center"/>
    </xf>
    <xf numFmtId="0" fontId="40" fillId="4" borderId="0" applyNumberFormat="0" applyBorder="0" applyAlignment="0" applyProtection="0">
      <alignment vertical="center"/>
    </xf>
    <xf numFmtId="0" fontId="50" fillId="42" borderId="0" applyNumberFormat="0" applyBorder="0" applyAlignment="0" applyProtection="0">
      <alignment vertical="center"/>
    </xf>
    <xf numFmtId="0" fontId="57" fillId="14" borderId="0" applyNumberFormat="0" applyBorder="0" applyAlignment="0" applyProtection="0">
      <alignment vertical="center"/>
    </xf>
    <xf numFmtId="0" fontId="40" fillId="58" borderId="0" applyNumberFormat="0" applyBorder="0" applyAlignment="0" applyProtection="0">
      <alignment vertical="center"/>
    </xf>
    <xf numFmtId="0" fontId="45" fillId="4" borderId="0" applyNumberFormat="0" applyBorder="0" applyAlignment="0" applyProtection="0">
      <alignment vertical="center"/>
    </xf>
    <xf numFmtId="0" fontId="57" fillId="14" borderId="0" applyNumberFormat="0" applyBorder="0" applyAlignment="0" applyProtection="0">
      <alignment vertical="center"/>
    </xf>
    <xf numFmtId="0" fontId="45" fillId="4" borderId="0" applyNumberFormat="0" applyBorder="0" applyAlignment="0" applyProtection="0">
      <alignment vertical="center"/>
    </xf>
    <xf numFmtId="0" fontId="39" fillId="3" borderId="0" applyNumberFormat="0" applyBorder="0" applyAlignment="0" applyProtection="0">
      <alignment vertical="center"/>
    </xf>
    <xf numFmtId="0" fontId="40" fillId="14" borderId="0" applyProtection="0">
      <alignment vertical="center"/>
    </xf>
    <xf numFmtId="0" fontId="40" fillId="4" borderId="0" applyNumberFormat="0" applyBorder="0" applyAlignment="0" applyProtection="0">
      <alignment vertical="center"/>
    </xf>
    <xf numFmtId="0" fontId="40" fillId="14" borderId="0" applyProtection="0">
      <alignment vertical="center"/>
    </xf>
    <xf numFmtId="0" fontId="114" fillId="3" borderId="0" applyNumberFormat="0" applyBorder="0" applyAlignment="0" applyProtection="0"/>
    <xf numFmtId="0" fontId="57" fillId="14" borderId="0" applyNumberFormat="0" applyBorder="0" applyAlignment="0" applyProtection="0">
      <alignment vertical="center"/>
    </xf>
    <xf numFmtId="0" fontId="40" fillId="4" borderId="0" applyNumberFormat="0" applyBorder="0" applyAlignment="0" applyProtection="0">
      <alignment vertical="center"/>
    </xf>
    <xf numFmtId="0" fontId="67" fillId="0" borderId="0"/>
    <xf numFmtId="0" fontId="45" fillId="4" borderId="0" applyNumberFormat="0" applyBorder="0" applyAlignment="0" applyProtection="0">
      <alignment vertical="center"/>
    </xf>
    <xf numFmtId="0" fontId="40" fillId="15" borderId="0" applyNumberFormat="0" applyBorder="0" applyAlignment="0" applyProtection="0">
      <alignment vertical="center"/>
    </xf>
    <xf numFmtId="0" fontId="57" fillId="14" borderId="0" applyNumberFormat="0" applyBorder="0" applyAlignment="0" applyProtection="0">
      <alignment vertical="center"/>
    </xf>
    <xf numFmtId="0" fontId="10" fillId="0" borderId="0">
      <alignment vertical="center"/>
    </xf>
    <xf numFmtId="0" fontId="10" fillId="0" borderId="0">
      <alignment vertical="center"/>
    </xf>
    <xf numFmtId="0" fontId="45"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10" fillId="0" borderId="0">
      <alignment vertical="center"/>
    </xf>
    <xf numFmtId="0" fontId="10" fillId="0" borderId="0">
      <alignment vertical="center"/>
    </xf>
    <xf numFmtId="0" fontId="50" fillId="11"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71" fillId="0" borderId="0" applyNumberFormat="0" applyFill="0" applyBorder="0" applyAlignment="0" applyProtection="0">
      <alignment vertical="center"/>
    </xf>
    <xf numFmtId="0" fontId="48" fillId="3" borderId="0" applyNumberFormat="0" applyBorder="0" applyAlignment="0" applyProtection="0">
      <alignment vertical="center"/>
    </xf>
    <xf numFmtId="0" fontId="61" fillId="14" borderId="0" applyNumberFormat="0" applyBorder="0" applyAlignment="0" applyProtection="0"/>
    <xf numFmtId="0" fontId="54" fillId="14" borderId="0" applyNumberFormat="0" applyBorder="0" applyAlignment="0" applyProtection="0">
      <alignment vertical="center"/>
    </xf>
    <xf numFmtId="0" fontId="4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3" borderId="0" applyNumberFormat="0" applyBorder="0" applyAlignment="0" applyProtection="0">
      <alignment vertical="center"/>
    </xf>
    <xf numFmtId="0" fontId="56" fillId="0" borderId="0"/>
    <xf numFmtId="0" fontId="39" fillId="3" borderId="0" applyNumberFormat="0" applyBorder="0" applyAlignment="0" applyProtection="0">
      <alignment vertical="center"/>
    </xf>
    <xf numFmtId="0" fontId="45" fillId="9" borderId="0" applyNumberFormat="0" applyBorder="0" applyAlignment="0" applyProtection="0">
      <alignment vertical="center"/>
    </xf>
    <xf numFmtId="0" fontId="40" fillId="9" borderId="0" applyProtection="0">
      <alignment vertical="center"/>
    </xf>
    <xf numFmtId="0" fontId="40" fillId="5" borderId="0" applyNumberFormat="0" applyBorder="0" applyAlignment="0" applyProtection="0">
      <alignment vertical="center"/>
    </xf>
    <xf numFmtId="0" fontId="48" fillId="3" borderId="0" applyNumberFormat="0" applyBorder="0" applyAlignment="0" applyProtection="0">
      <alignment vertical="center"/>
    </xf>
    <xf numFmtId="0" fontId="45" fillId="5" borderId="0" applyNumberFormat="0" applyBorder="0" applyAlignment="0" applyProtection="0">
      <alignment vertical="center"/>
    </xf>
    <xf numFmtId="0" fontId="48" fillId="3" borderId="0" applyNumberFormat="0" applyBorder="0" applyAlignment="0" applyProtection="0">
      <alignment vertical="center"/>
    </xf>
    <xf numFmtId="0" fontId="41" fillId="12" borderId="0" applyNumberFormat="0" applyBorder="0" applyAlignment="0" applyProtection="0">
      <alignment vertical="center"/>
    </xf>
    <xf numFmtId="0" fontId="39" fillId="3" borderId="0" applyNumberFormat="0" applyBorder="0" applyAlignment="0" applyProtection="0">
      <alignment vertical="center"/>
    </xf>
    <xf numFmtId="0" fontId="40" fillId="0" borderId="0" applyProtection="0"/>
    <xf numFmtId="0" fontId="45" fillId="5" borderId="0" applyNumberFormat="0" applyBorder="0" applyAlignment="0" applyProtection="0">
      <alignment vertical="center"/>
    </xf>
    <xf numFmtId="0" fontId="54" fillId="14" borderId="0" applyNumberFormat="0" applyBorder="0" applyAlignment="0" applyProtection="0">
      <alignment vertical="center"/>
    </xf>
    <xf numFmtId="0" fontId="39" fillId="3" borderId="0" applyNumberFormat="0" applyBorder="0" applyAlignment="0" applyProtection="0">
      <alignment vertical="center"/>
    </xf>
    <xf numFmtId="0" fontId="45" fillId="5" borderId="0" applyNumberFormat="0" applyBorder="0" applyAlignment="0" applyProtection="0">
      <alignment vertical="center"/>
    </xf>
    <xf numFmtId="0" fontId="54" fillId="14" borderId="0" applyNumberFormat="0" applyBorder="0" applyAlignment="0" applyProtection="0">
      <alignment vertical="center"/>
    </xf>
    <xf numFmtId="0" fontId="40" fillId="5" borderId="0" applyProtection="0">
      <alignment vertical="center"/>
    </xf>
    <xf numFmtId="0" fontId="87" fillId="45" borderId="9">
      <protection locked="0"/>
    </xf>
    <xf numFmtId="0" fontId="54" fillId="14" borderId="0" applyNumberFormat="0" applyBorder="0" applyAlignment="0" applyProtection="0">
      <alignment vertical="center"/>
    </xf>
    <xf numFmtId="0" fontId="122" fillId="0" borderId="0"/>
    <xf numFmtId="0" fontId="40" fillId="5" borderId="0" applyProtection="0">
      <alignment vertical="center"/>
    </xf>
    <xf numFmtId="0" fontId="41" fillId="11" borderId="0" applyNumberFormat="0" applyBorder="0" applyAlignment="0" applyProtection="0">
      <alignment vertical="center"/>
    </xf>
    <xf numFmtId="0" fontId="54" fillId="14" borderId="0" applyNumberFormat="0" applyBorder="0" applyAlignment="0" applyProtection="0">
      <alignment vertical="center"/>
    </xf>
    <xf numFmtId="0" fontId="40" fillId="16" borderId="0" applyNumberFormat="0" applyBorder="0" applyAlignment="0" applyProtection="0">
      <alignment vertical="center"/>
    </xf>
    <xf numFmtId="0" fontId="48" fillId="3" borderId="0" applyNumberFormat="0" applyBorder="0" applyAlignment="0" applyProtection="0">
      <alignment vertical="center"/>
    </xf>
    <xf numFmtId="0" fontId="40" fillId="58" borderId="0" applyNumberFormat="0" applyBorder="0" applyAlignment="0" applyProtection="0">
      <alignment vertical="center"/>
    </xf>
    <xf numFmtId="0" fontId="54" fillId="14" borderId="0" applyNumberFormat="0" applyBorder="0" applyAlignment="0" applyProtection="0">
      <alignment vertical="center"/>
    </xf>
    <xf numFmtId="0" fontId="45" fillId="58" borderId="0" applyNumberFormat="0" applyBorder="0" applyAlignment="0" applyProtection="0">
      <alignment vertical="center"/>
    </xf>
    <xf numFmtId="0" fontId="10" fillId="0" borderId="0"/>
    <xf numFmtId="0" fontId="10" fillId="0" borderId="0">
      <alignment vertical="center"/>
    </xf>
    <xf numFmtId="0" fontId="54" fillId="14" borderId="0" applyNumberFormat="0" applyBorder="0" applyAlignment="0" applyProtection="0">
      <alignment vertical="center"/>
    </xf>
    <xf numFmtId="0" fontId="41" fillId="7" borderId="0" applyProtection="0">
      <alignment vertical="center"/>
    </xf>
    <xf numFmtId="0" fontId="59" fillId="15" borderId="0" applyNumberFormat="0" applyBorder="0" applyAlignment="0" applyProtection="0">
      <alignment vertical="center"/>
    </xf>
    <xf numFmtId="0" fontId="41" fillId="6" borderId="0" applyNumberFormat="0" applyBorder="0" applyAlignment="0" applyProtection="0">
      <alignment vertical="center"/>
    </xf>
    <xf numFmtId="0" fontId="54" fillId="14" borderId="0" applyNumberFormat="0" applyBorder="0" applyAlignment="0" applyProtection="0">
      <alignment vertical="center"/>
    </xf>
    <xf numFmtId="0" fontId="39" fillId="3" borderId="0" applyNumberFormat="0" applyBorder="0" applyAlignment="0" applyProtection="0">
      <alignment vertical="center"/>
    </xf>
    <xf numFmtId="0" fontId="49" fillId="63" borderId="0" applyNumberFormat="0" applyBorder="0" applyAlignment="0" applyProtection="0"/>
    <xf numFmtId="0" fontId="10" fillId="0" borderId="0"/>
    <xf numFmtId="15" fontId="123" fillId="0" borderId="0"/>
    <xf numFmtId="0" fontId="45" fillId="58" borderId="0" applyNumberFormat="0" applyBorder="0" applyAlignment="0" applyProtection="0">
      <alignment vertical="center"/>
    </xf>
    <xf numFmtId="0" fontId="54" fillId="14" borderId="0" applyNumberFormat="0" applyBorder="0" applyAlignment="0" applyProtection="0">
      <alignment vertical="center"/>
    </xf>
    <xf numFmtId="0" fontId="45" fillId="58" borderId="0" applyNumberFormat="0" applyBorder="0" applyAlignment="0" applyProtection="0">
      <alignment vertical="center"/>
    </xf>
    <xf numFmtId="0" fontId="40" fillId="0" borderId="0">
      <alignment vertical="center"/>
    </xf>
    <xf numFmtId="0" fontId="54" fillId="14" borderId="0" applyNumberFormat="0" applyBorder="0" applyAlignment="0" applyProtection="0">
      <alignment vertical="center"/>
    </xf>
    <xf numFmtId="0" fontId="49" fillId="63" borderId="0" applyNumberFormat="0" applyBorder="0" applyAlignment="0" applyProtection="0"/>
    <xf numFmtId="0" fontId="59" fillId="15" borderId="0" applyNumberFormat="0" applyBorder="0" applyAlignment="0" applyProtection="0">
      <alignment vertical="center"/>
    </xf>
    <xf numFmtId="0" fontId="41" fillId="7" borderId="0" applyNumberFormat="0" applyBorder="0" applyAlignment="0" applyProtection="0">
      <alignment vertical="center"/>
    </xf>
    <xf numFmtId="0" fontId="45" fillId="58" borderId="0" applyNumberFormat="0" applyBorder="0" applyAlignment="0" applyProtection="0">
      <alignment vertical="center"/>
    </xf>
    <xf numFmtId="0" fontId="54" fillId="14" borderId="0" applyNumberFormat="0" applyBorder="0" applyAlignment="0" applyProtection="0">
      <alignment vertical="center"/>
    </xf>
    <xf numFmtId="0" fontId="41" fillId="30" borderId="0" applyNumberFormat="0" applyBorder="0" applyAlignment="0" applyProtection="0">
      <alignment vertical="center"/>
    </xf>
    <xf numFmtId="0" fontId="54" fillId="14" borderId="0" applyNumberFormat="0" applyBorder="0" applyAlignment="0" applyProtection="0">
      <alignment vertical="center"/>
    </xf>
    <xf numFmtId="0" fontId="116" fillId="15" borderId="0" applyNumberFormat="0" applyBorder="0" applyAlignment="0" applyProtection="0">
      <alignment vertical="center"/>
    </xf>
    <xf numFmtId="0" fontId="41" fillId="7" borderId="0" applyNumberFormat="0" applyBorder="0" applyAlignment="0" applyProtection="0">
      <alignment vertical="center"/>
    </xf>
    <xf numFmtId="0" fontId="40" fillId="6" borderId="0" applyProtection="0">
      <alignment vertical="center"/>
    </xf>
    <xf numFmtId="0" fontId="40" fillId="58" borderId="0" applyNumberFormat="0" applyBorder="0" applyAlignment="0" applyProtection="0">
      <alignment vertical="center"/>
    </xf>
    <xf numFmtId="0" fontId="50" fillId="19" borderId="0" applyNumberFormat="0" applyBorder="0" applyAlignment="0" applyProtection="0">
      <alignment vertical="center"/>
    </xf>
    <xf numFmtId="0" fontId="40" fillId="5" borderId="0" applyNumberFormat="0" applyBorder="0" applyAlignment="0" applyProtection="0">
      <alignment vertical="center"/>
    </xf>
    <xf numFmtId="185" fontId="89" fillId="0" borderId="6" applyAlignment="0" applyProtection="0"/>
    <xf numFmtId="0" fontId="10" fillId="0" borderId="0"/>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54" fillId="14" borderId="0" applyNumberFormat="0" applyBorder="0" applyAlignment="0" applyProtection="0">
      <alignment vertical="center"/>
    </xf>
    <xf numFmtId="0" fontId="40" fillId="5" borderId="0" applyNumberFormat="0" applyBorder="0" applyAlignment="0" applyProtection="0">
      <alignment vertical="center"/>
    </xf>
    <xf numFmtId="0" fontId="40" fillId="0" borderId="0">
      <alignment vertical="center"/>
    </xf>
    <xf numFmtId="0" fontId="54" fillId="14" borderId="0" applyNumberFormat="0" applyBorder="0" applyAlignment="0" applyProtection="0">
      <alignment vertical="center"/>
    </xf>
    <xf numFmtId="0" fontId="72" fillId="13" borderId="0" applyNumberFormat="0" applyBorder="0" applyAlignment="0" applyProtection="0"/>
    <xf numFmtId="0" fontId="40" fillId="5" borderId="0" applyNumberFormat="0" applyBorder="0" applyAlignment="0" applyProtection="0">
      <alignment vertical="center"/>
    </xf>
    <xf numFmtId="0" fontId="39" fillId="3" borderId="0" applyNumberFormat="0" applyBorder="0" applyAlignment="0" applyProtection="0">
      <alignment vertical="center"/>
    </xf>
    <xf numFmtId="0" fontId="40" fillId="0" borderId="0">
      <alignment vertical="center"/>
    </xf>
    <xf numFmtId="0" fontId="40" fillId="15" borderId="0" applyNumberFormat="0" applyBorder="0" applyAlignment="0" applyProtection="0">
      <alignment vertical="center"/>
    </xf>
    <xf numFmtId="0" fontId="40" fillId="0" borderId="0">
      <alignment vertical="center"/>
    </xf>
    <xf numFmtId="0" fontId="48" fillId="3" borderId="0" applyNumberFormat="0" applyBorder="0" applyAlignment="0" applyProtection="0">
      <alignment vertical="center"/>
    </xf>
    <xf numFmtId="0" fontId="40" fillId="34" borderId="19" applyNumberFormat="0" applyFont="0" applyAlignment="0" applyProtection="0">
      <alignment vertical="center"/>
    </xf>
    <xf numFmtId="0" fontId="41" fillId="9" borderId="0" applyProtection="0">
      <alignment vertical="center"/>
    </xf>
    <xf numFmtId="0" fontId="40" fillId="58" borderId="0" applyNumberFormat="0" applyBorder="0" applyAlignment="0" applyProtection="0">
      <alignment vertical="center"/>
    </xf>
    <xf numFmtId="0" fontId="41" fillId="9" borderId="0" applyProtection="0">
      <alignment vertical="center"/>
    </xf>
    <xf numFmtId="0" fontId="41" fillId="61" borderId="0" applyNumberFormat="0" applyBorder="0" applyAlignment="0" applyProtection="0">
      <alignment vertical="center"/>
    </xf>
    <xf numFmtId="0" fontId="68" fillId="31" borderId="0" applyNumberFormat="0" applyBorder="0" applyAlignment="0" applyProtection="0"/>
    <xf numFmtId="0" fontId="111" fillId="0" borderId="0" applyNumberFormat="0" applyFill="0" applyBorder="0" applyAlignment="0" applyProtection="0">
      <alignment vertical="center"/>
    </xf>
    <xf numFmtId="0" fontId="10" fillId="0" borderId="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 borderId="0" applyNumberFormat="0" applyBorder="0" applyAlignment="0" applyProtection="0">
      <alignment vertical="center"/>
    </xf>
    <xf numFmtId="0" fontId="39" fillId="3" borderId="0" applyNumberFormat="0" applyBorder="0" applyAlignment="0" applyProtection="0">
      <alignment vertical="center"/>
    </xf>
    <xf numFmtId="0" fontId="41" fillId="4" borderId="0" applyNumberFormat="0" applyBorder="0" applyAlignment="0" applyProtection="0">
      <alignment vertical="center"/>
    </xf>
    <xf numFmtId="0" fontId="39" fillId="3" borderId="0" applyNumberFormat="0" applyBorder="0" applyAlignment="0" applyProtection="0">
      <alignment vertical="center"/>
    </xf>
    <xf numFmtId="14" fontId="125" fillId="0" borderId="0">
      <alignment horizontal="center" wrapText="1"/>
      <protection locked="0"/>
    </xf>
    <xf numFmtId="0" fontId="41" fillId="42" borderId="0" applyNumberFormat="0" applyBorder="0" applyAlignment="0" applyProtection="0">
      <alignment vertical="center"/>
    </xf>
    <xf numFmtId="0" fontId="126" fillId="0" borderId="0" applyNumberFormat="0" applyFill="0" applyBorder="0" applyAlignment="0" applyProtection="0">
      <alignment vertical="top"/>
      <protection locked="0"/>
    </xf>
    <xf numFmtId="0" fontId="41" fillId="42" borderId="0" applyNumberFormat="0" applyBorder="0" applyAlignment="0" applyProtection="0">
      <alignment vertical="center"/>
    </xf>
    <xf numFmtId="0" fontId="41" fillId="63" borderId="0" applyProtection="0">
      <alignment vertical="center"/>
    </xf>
    <xf numFmtId="0" fontId="41" fillId="19" borderId="0" applyNumberFormat="0" applyBorder="0" applyAlignment="0" applyProtection="0">
      <alignment vertical="center"/>
    </xf>
    <xf numFmtId="0" fontId="10" fillId="0" borderId="0" applyNumberFormat="0" applyFont="0" applyFill="0" applyBorder="0" applyAlignment="0" applyProtection="0">
      <alignment horizontal="left"/>
    </xf>
    <xf numFmtId="0" fontId="41" fillId="42" borderId="0" applyNumberFormat="0" applyBorder="0" applyAlignment="0" applyProtection="0">
      <alignment vertical="center"/>
    </xf>
    <xf numFmtId="0" fontId="41" fillId="19" borderId="0" applyNumberFormat="0" applyBorder="0" applyAlignment="0" applyProtection="0">
      <alignment vertical="center"/>
    </xf>
    <xf numFmtId="0" fontId="41" fillId="61" borderId="0" applyNumberFormat="0" applyBorder="0" applyAlignment="0" applyProtection="0">
      <alignment vertical="center"/>
    </xf>
    <xf numFmtId="0" fontId="87" fillId="45" borderId="9">
      <protection locked="0"/>
    </xf>
    <xf numFmtId="0" fontId="40" fillId="0" borderId="0" applyNumberFormat="0" applyFont="0" applyFill="0" applyBorder="0" applyAlignment="0" applyProtection="0">
      <alignment horizontal="left"/>
    </xf>
    <xf numFmtId="0" fontId="54" fillId="14" borderId="0" applyNumberFormat="0" applyBorder="0" applyAlignment="0" applyProtection="0">
      <alignment vertical="center"/>
    </xf>
    <xf numFmtId="0" fontId="41" fillId="42" borderId="0" applyNumberFormat="0" applyBorder="0" applyAlignment="0" applyProtection="0">
      <alignment vertical="center"/>
    </xf>
    <xf numFmtId="0" fontId="41" fillId="11" borderId="0" applyNumberFormat="0" applyBorder="0" applyAlignment="0" applyProtection="0">
      <alignment vertical="center"/>
    </xf>
    <xf numFmtId="0" fontId="87" fillId="45" borderId="9">
      <protection locked="0"/>
    </xf>
    <xf numFmtId="0" fontId="54" fillId="14" borderId="0" applyNumberFormat="0" applyBorder="0" applyAlignment="0" applyProtection="0">
      <alignment vertical="center"/>
    </xf>
    <xf numFmtId="0" fontId="41" fillId="42" borderId="0" applyNumberFormat="0" applyBorder="0" applyAlignment="0" applyProtection="0">
      <alignment vertical="center"/>
    </xf>
    <xf numFmtId="0" fontId="41" fillId="11" borderId="0" applyNumberFormat="0" applyBorder="0" applyAlignment="0" applyProtection="0">
      <alignment vertical="center"/>
    </xf>
    <xf numFmtId="0" fontId="50" fillId="61" borderId="0" applyNumberFormat="0" applyBorder="0" applyAlignment="0" applyProtection="0">
      <alignment vertical="center"/>
    </xf>
    <xf numFmtId="0" fontId="71" fillId="0" borderId="18" applyProtection="0">
      <alignment vertical="center"/>
    </xf>
    <xf numFmtId="0" fontId="10" fillId="0" borderId="0"/>
    <xf numFmtId="0" fontId="41" fillId="19" borderId="0" applyNumberFormat="0" applyBorder="0" applyAlignment="0" applyProtection="0">
      <alignment vertical="center"/>
    </xf>
    <xf numFmtId="0" fontId="41" fillId="61" borderId="0" applyNumberFormat="0" applyBorder="0" applyAlignment="0" applyProtection="0">
      <alignment vertical="center"/>
    </xf>
    <xf numFmtId="0" fontId="77" fillId="0" borderId="17" applyNumberFormat="0" applyFill="0" applyAlignment="0" applyProtection="0">
      <alignment vertical="center"/>
    </xf>
    <xf numFmtId="0" fontId="10" fillId="0" borderId="0"/>
    <xf numFmtId="0" fontId="50" fillId="19" borderId="0" applyNumberFormat="0" applyBorder="0" applyAlignment="0" applyProtection="0">
      <alignment vertical="center"/>
    </xf>
    <xf numFmtId="0" fontId="10" fillId="0" borderId="0"/>
    <xf numFmtId="0" fontId="50" fillId="61" borderId="0" applyNumberFormat="0" applyBorder="0" applyAlignment="0" applyProtection="0">
      <alignment vertical="center"/>
    </xf>
    <xf numFmtId="0" fontId="53" fillId="3" borderId="0" applyNumberFormat="0" applyBorder="0" applyAlignment="0" applyProtection="0">
      <alignment vertical="center"/>
    </xf>
    <xf numFmtId="0" fontId="39" fillId="3" borderId="0" applyNumberFormat="0" applyBorder="0" applyAlignment="0" applyProtection="0">
      <alignment vertical="center"/>
    </xf>
    <xf numFmtId="0" fontId="50" fillId="61" borderId="0" applyNumberFormat="0" applyBorder="0" applyAlignment="0" applyProtection="0">
      <alignment vertical="center"/>
    </xf>
    <xf numFmtId="0" fontId="53" fillId="3" borderId="0" applyNumberFormat="0" applyBorder="0" applyAlignment="0" applyProtection="0">
      <alignment vertical="center"/>
    </xf>
    <xf numFmtId="0" fontId="39" fillId="3" borderId="0" applyNumberFormat="0" applyBorder="0" applyAlignment="0" applyProtection="0">
      <alignment vertical="center"/>
    </xf>
    <xf numFmtId="0" fontId="50" fillId="61" borderId="0" applyNumberFormat="0" applyBorder="0" applyAlignment="0" applyProtection="0">
      <alignment vertical="center"/>
    </xf>
    <xf numFmtId="0" fontId="41" fillId="5" borderId="0" applyProtection="0">
      <alignment vertical="center"/>
    </xf>
    <xf numFmtId="0" fontId="114" fillId="3" borderId="0" applyNumberFormat="0" applyBorder="0" applyAlignment="0" applyProtection="0"/>
    <xf numFmtId="0" fontId="111" fillId="0" borderId="0" applyNumberFormat="0" applyFill="0" applyBorder="0" applyAlignment="0" applyProtection="0">
      <alignment vertical="center"/>
    </xf>
    <xf numFmtId="0" fontId="10" fillId="0" borderId="0"/>
    <xf numFmtId="0" fontId="41" fillId="61" borderId="0" applyNumberFormat="0" applyBorder="0" applyAlignment="0" applyProtection="0">
      <alignment vertical="center"/>
    </xf>
    <xf numFmtId="43" fontId="40" fillId="0" borderId="0" applyFont="0" applyFill="0" applyBorder="0" applyAlignment="0" applyProtection="0">
      <alignment vertical="center"/>
    </xf>
    <xf numFmtId="0" fontId="41" fillId="61" borderId="0" applyNumberFormat="0" applyBorder="0" applyAlignment="0" applyProtection="0">
      <alignment vertical="center"/>
    </xf>
    <xf numFmtId="0" fontId="77" fillId="0" borderId="0" applyNumberFormat="0" applyFill="0" applyBorder="0" applyAlignment="0" applyProtection="0">
      <alignment vertical="center"/>
    </xf>
    <xf numFmtId="43" fontId="40" fillId="0" borderId="0" applyFont="0" applyFill="0" applyBorder="0" applyAlignment="0" applyProtection="0">
      <alignment vertical="center"/>
    </xf>
    <xf numFmtId="0" fontId="41" fillId="12" borderId="0" applyNumberFormat="0" applyBorder="0" applyAlignment="0" applyProtection="0">
      <alignment vertical="center"/>
    </xf>
    <xf numFmtId="0" fontId="50" fillId="7" borderId="0" applyNumberFormat="0" applyBorder="0" applyAlignment="0" applyProtection="0">
      <alignment vertical="center"/>
    </xf>
    <xf numFmtId="0" fontId="39" fillId="3" borderId="0" applyNumberFormat="0" applyBorder="0" applyAlignment="0" applyProtection="0">
      <alignment vertical="center"/>
    </xf>
    <xf numFmtId="0" fontId="10" fillId="0" borderId="0"/>
    <xf numFmtId="0" fontId="10" fillId="0" borderId="0">
      <alignment vertical="center"/>
    </xf>
    <xf numFmtId="0" fontId="41" fillId="7" borderId="0" applyProtection="0">
      <alignment vertical="center"/>
    </xf>
    <xf numFmtId="0" fontId="40" fillId="34" borderId="19"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111" fillId="0" borderId="0" applyNumberFormat="0" applyFill="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9" fillId="3" borderId="0" applyNumberFormat="0" applyBorder="0" applyAlignment="0" applyProtection="0">
      <alignment vertical="center"/>
    </xf>
    <xf numFmtId="195" fontId="10" fillId="0" borderId="0" applyFont="0" applyFill="0" applyBorder="0" applyAlignment="0" applyProtection="0"/>
    <xf numFmtId="0" fontId="49" fillId="10" borderId="0" applyNumberFormat="0" applyBorder="0" applyAlignment="0" applyProtection="0"/>
    <xf numFmtId="0" fontId="41" fillId="15" borderId="0" applyNumberFormat="0" applyBorder="0" applyAlignment="0" applyProtection="0">
      <alignment vertical="center"/>
    </xf>
    <xf numFmtId="0" fontId="43" fillId="0" borderId="13" applyNumberFormat="0" applyFill="0" applyAlignment="0" applyProtection="0">
      <alignment vertical="center"/>
    </xf>
    <xf numFmtId="0" fontId="41" fillId="42" borderId="0" applyNumberFormat="0" applyBorder="0" applyAlignment="0" applyProtection="0">
      <alignment vertical="center"/>
    </xf>
    <xf numFmtId="0" fontId="39" fillId="3" borderId="0" applyNumberFormat="0" applyBorder="0" applyAlignment="0" applyProtection="0">
      <alignment vertical="center"/>
    </xf>
    <xf numFmtId="0" fontId="49" fillId="10" borderId="0" applyNumberFormat="0" applyBorder="0" applyAlignment="0" applyProtection="0"/>
    <xf numFmtId="0" fontId="41" fillId="42" borderId="0" applyNumberFormat="0" applyBorder="0" applyAlignment="0" applyProtection="0">
      <alignment vertical="center"/>
    </xf>
    <xf numFmtId="0" fontId="112" fillId="0" borderId="13" applyNumberFormat="0" applyFill="0" applyAlignment="0" applyProtection="0">
      <alignment vertical="center"/>
    </xf>
    <xf numFmtId="0" fontId="41" fillId="42" borderId="0" applyNumberFormat="0" applyBorder="0" applyAlignment="0" applyProtection="0">
      <alignment vertical="center"/>
    </xf>
    <xf numFmtId="0" fontId="110" fillId="9" borderId="0" applyNumberFormat="0" applyBorder="0" applyAlignment="0" applyProtection="0">
      <alignment vertical="center"/>
    </xf>
    <xf numFmtId="0" fontId="50" fillId="42" borderId="0" applyNumberFormat="0" applyBorder="0" applyAlignment="0" applyProtection="0">
      <alignment vertical="center"/>
    </xf>
    <xf numFmtId="0" fontId="40" fillId="34" borderId="19" applyNumberFormat="0" applyFont="0" applyAlignment="0" applyProtection="0">
      <alignment vertical="center"/>
    </xf>
    <xf numFmtId="0" fontId="50" fillId="42"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7" fillId="14" borderId="0" applyNumberFormat="0" applyBorder="0" applyAlignment="0" applyProtection="0">
      <alignment vertical="center"/>
    </xf>
    <xf numFmtId="0" fontId="61" fillId="14" borderId="0" applyNumberFormat="0" applyBorder="0" applyAlignment="0" applyProtection="0"/>
    <xf numFmtId="0" fontId="71" fillId="0" borderId="0" applyProtection="0">
      <alignment vertical="center"/>
    </xf>
    <xf numFmtId="43" fontId="40" fillId="0" borderId="0" applyFont="0" applyFill="0" applyBorder="0" applyAlignment="0" applyProtection="0">
      <alignment vertical="center"/>
    </xf>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84" fillId="0" borderId="0"/>
    <xf numFmtId="0" fontId="41" fillId="5" borderId="0" applyProtection="0">
      <alignment vertical="center"/>
    </xf>
    <xf numFmtId="0" fontId="105" fillId="0" borderId="0" applyNumberFormat="0" applyFill="0" applyBorder="0" applyAlignment="0" applyProtection="0">
      <alignment vertical="center"/>
    </xf>
    <xf numFmtId="0" fontId="124" fillId="14" borderId="0" applyNumberFormat="0" applyBorder="0" applyAlignment="0" applyProtection="0"/>
    <xf numFmtId="0" fontId="63" fillId="0" borderId="0" applyNumberFormat="0" applyFill="0" applyBorder="0" applyAlignment="0" applyProtection="0">
      <alignment vertical="center"/>
    </xf>
    <xf numFmtId="43" fontId="10" fillId="0" borderId="0" applyFont="0" applyFill="0" applyBorder="0" applyAlignment="0" applyProtection="0">
      <alignment vertical="center"/>
    </xf>
    <xf numFmtId="0" fontId="48" fillId="3" borderId="0" applyNumberFormat="0" applyBorder="0" applyAlignment="0" applyProtection="0">
      <alignment vertical="center"/>
    </xf>
    <xf numFmtId="0" fontId="41" fillId="5" borderId="0" applyProtection="0">
      <alignment vertical="center"/>
    </xf>
    <xf numFmtId="0" fontId="101" fillId="0" borderId="0" applyNumberFormat="0" applyFill="0" applyBorder="0" applyAlignment="0" applyProtection="0">
      <alignment vertical="center"/>
    </xf>
    <xf numFmtId="0" fontId="58" fillId="13" borderId="0" applyNumberFormat="0" applyBorder="0" applyAlignment="0" applyProtection="0">
      <alignment vertical="center"/>
    </xf>
    <xf numFmtId="0" fontId="54" fillId="14" borderId="0" applyNumberFormat="0" applyBorder="0" applyAlignment="0" applyProtection="0">
      <alignment vertical="center"/>
    </xf>
    <xf numFmtId="0" fontId="48" fillId="3" borderId="0" applyNumberFormat="0" applyBorder="0" applyAlignment="0" applyProtection="0">
      <alignment vertical="center"/>
    </xf>
    <xf numFmtId="0" fontId="89" fillId="0" borderId="0" applyNumberFormat="0" applyFill="0" applyBorder="0" applyAlignment="0" applyProtection="0"/>
    <xf numFmtId="0" fontId="10" fillId="0" borderId="0"/>
    <xf numFmtId="0" fontId="41" fillId="19" borderId="0" applyNumberFormat="0" applyBorder="0" applyAlignment="0" applyProtection="0">
      <alignment vertical="center"/>
    </xf>
    <xf numFmtId="0" fontId="57" fillId="14" borderId="0" applyNumberFormat="0" applyBorder="0" applyAlignment="0" applyProtection="0">
      <alignment vertical="center"/>
    </xf>
    <xf numFmtId="0" fontId="41" fillId="6" borderId="0" applyProtection="0">
      <alignment vertical="center"/>
    </xf>
    <xf numFmtId="0" fontId="71" fillId="0" borderId="0" applyProtection="0">
      <alignment vertical="center"/>
    </xf>
    <xf numFmtId="0" fontId="10" fillId="0" borderId="0"/>
    <xf numFmtId="0" fontId="57" fillId="14" borderId="0" applyNumberFormat="0" applyBorder="0" applyAlignment="0" applyProtection="0">
      <alignment vertical="center"/>
    </xf>
    <xf numFmtId="0" fontId="41" fillId="11" borderId="0" applyNumberFormat="0" applyBorder="0" applyAlignment="0" applyProtection="0">
      <alignment vertical="center"/>
    </xf>
    <xf numFmtId="0" fontId="77" fillId="0" borderId="0" applyNumberFormat="0" applyFill="0" applyBorder="0" applyAlignment="0" applyProtection="0">
      <alignment vertical="center"/>
    </xf>
    <xf numFmtId="0" fontId="50" fillId="11" borderId="0" applyNumberFormat="0" applyBorder="0" applyAlignment="0" applyProtection="0">
      <alignment vertical="center"/>
    </xf>
    <xf numFmtId="0" fontId="41" fillId="61" borderId="0" applyNumberFormat="0" applyBorder="0" applyAlignment="0" applyProtection="0">
      <alignment vertical="center"/>
    </xf>
    <xf numFmtId="0" fontId="54" fillId="14" borderId="0" applyNumberFormat="0" applyBorder="0" applyAlignment="0" applyProtection="0">
      <alignment vertical="center"/>
    </xf>
    <xf numFmtId="0" fontId="41" fillId="5" borderId="0" applyNumberFormat="0" applyBorder="0" applyAlignment="0" applyProtection="0">
      <alignment vertical="center"/>
    </xf>
    <xf numFmtId="0" fontId="54" fillId="14" borderId="0" applyNumberFormat="0" applyBorder="0" applyAlignment="0" applyProtection="0">
      <alignment vertical="center"/>
    </xf>
    <xf numFmtId="0" fontId="114" fillId="3" borderId="0" applyNumberFormat="0" applyBorder="0" applyAlignment="0" applyProtection="0"/>
    <xf numFmtId="0" fontId="49" fillId="10" borderId="0" applyNumberFormat="0" applyBorder="0" applyAlignment="0" applyProtection="0"/>
    <xf numFmtId="0" fontId="10" fillId="0" borderId="0"/>
    <xf numFmtId="0" fontId="49" fillId="10" borderId="0" applyNumberFormat="0" applyBorder="0" applyAlignment="0" applyProtection="0"/>
    <xf numFmtId="0" fontId="10" fillId="0" borderId="0"/>
    <xf numFmtId="0" fontId="41" fillId="61" borderId="0" applyNumberFormat="0" applyBorder="0" applyAlignment="0" applyProtection="0">
      <alignment vertical="center"/>
    </xf>
    <xf numFmtId="0" fontId="41" fillId="41" borderId="0" applyNumberFormat="0" applyBorder="0" applyAlignment="0" applyProtection="0">
      <alignment vertical="center"/>
    </xf>
    <xf numFmtId="0" fontId="10" fillId="0" borderId="0">
      <alignment vertical="center"/>
    </xf>
    <xf numFmtId="0" fontId="41" fillId="61" borderId="0" applyNumberFormat="0" applyBorder="0" applyAlignment="0" applyProtection="0">
      <alignment vertical="center"/>
    </xf>
    <xf numFmtId="0" fontId="57" fillId="14" borderId="0" applyNumberFormat="0" applyBorder="0" applyAlignment="0" applyProtection="0">
      <alignment vertical="center"/>
    </xf>
    <xf numFmtId="0" fontId="41" fillId="41" borderId="0" applyNumberFormat="0" applyBorder="0" applyAlignment="0" applyProtection="0">
      <alignment vertical="center"/>
    </xf>
    <xf numFmtId="0" fontId="10" fillId="0" borderId="0">
      <alignment vertical="center"/>
    </xf>
    <xf numFmtId="0" fontId="41" fillId="5" borderId="0" applyNumberFormat="0" applyBorder="0" applyAlignment="0" applyProtection="0">
      <alignment vertical="center"/>
    </xf>
    <xf numFmtId="0" fontId="41" fillId="4" borderId="0" applyNumberFormat="0" applyBorder="0" applyAlignment="0" applyProtection="0">
      <alignment vertical="center"/>
    </xf>
    <xf numFmtId="0" fontId="54" fillId="14" borderId="0" applyNumberFormat="0" applyBorder="0" applyAlignment="0" applyProtection="0">
      <alignment vertical="center"/>
    </xf>
    <xf numFmtId="194" fontId="40" fillId="0" borderId="0" applyFont="0" applyFill="0" applyBorder="0" applyAlignment="0" applyProtection="0"/>
    <xf numFmtId="0" fontId="41" fillId="12" borderId="0" applyNumberFormat="0" applyBorder="0" applyAlignment="0" applyProtection="0">
      <alignment vertical="center"/>
    </xf>
    <xf numFmtId="0" fontId="54" fillId="14" borderId="0" applyNumberFormat="0" applyBorder="0" applyAlignment="0" applyProtection="0">
      <alignment vertical="center"/>
    </xf>
    <xf numFmtId="0" fontId="101" fillId="0" borderId="0" applyNumberFormat="0" applyFill="0" applyBorder="0" applyAlignment="0" applyProtection="0">
      <alignment vertical="center"/>
    </xf>
    <xf numFmtId="0" fontId="49" fillId="43" borderId="0" applyNumberFormat="0" applyBorder="0" applyAlignment="0" applyProtection="0"/>
    <xf numFmtId="0" fontId="10" fillId="0" borderId="0"/>
    <xf numFmtId="0" fontId="49" fillId="43" borderId="0" applyNumberFormat="0" applyBorder="0" applyAlignment="0" applyProtection="0"/>
    <xf numFmtId="0" fontId="59" fillId="7" borderId="0" applyProtection="0">
      <alignment vertical="center"/>
    </xf>
    <xf numFmtId="0" fontId="41" fillId="4" borderId="0" applyNumberFormat="0" applyBorder="0" applyAlignment="0" applyProtection="0">
      <alignment vertical="center"/>
    </xf>
    <xf numFmtId="0" fontId="54" fillId="14" borderId="0" applyNumberFormat="0" applyBorder="0" applyAlignment="0" applyProtection="0">
      <alignment vertical="center"/>
    </xf>
    <xf numFmtId="0" fontId="41" fillId="44" borderId="0" applyNumberFormat="0" applyBorder="0" applyAlignment="0" applyProtection="0">
      <alignment vertical="center"/>
    </xf>
    <xf numFmtId="0" fontId="39" fillId="3" borderId="0" applyNumberFormat="0" applyBorder="0" applyAlignment="0" applyProtection="0">
      <alignment vertical="center"/>
    </xf>
    <xf numFmtId="0" fontId="41" fillId="4" borderId="0" applyNumberFormat="0" applyBorder="0" applyAlignment="0" applyProtection="0">
      <alignment vertical="center"/>
    </xf>
    <xf numFmtId="0" fontId="39" fillId="3" borderId="0" applyNumberFormat="0" applyBorder="0" applyAlignment="0" applyProtection="0">
      <alignment vertical="center"/>
    </xf>
    <xf numFmtId="0" fontId="41" fillId="44" borderId="0" applyNumberFormat="0" applyBorder="0" applyAlignment="0" applyProtection="0">
      <alignment vertical="center"/>
    </xf>
    <xf numFmtId="0" fontId="127" fillId="3" borderId="0" applyNumberFormat="0" applyBorder="0" applyAlignment="0" applyProtection="0">
      <alignment vertical="center"/>
    </xf>
    <xf numFmtId="0" fontId="41" fillId="12" borderId="0" applyNumberFormat="0" applyBorder="0" applyAlignment="0" applyProtection="0">
      <alignment vertical="center"/>
    </xf>
    <xf numFmtId="0" fontId="41" fillId="42" borderId="0" applyNumberFormat="0" applyBorder="0" applyAlignment="0" applyProtection="0">
      <alignment vertical="center"/>
    </xf>
    <xf numFmtId="0" fontId="85" fillId="0" borderId="32" applyProtection="0">
      <alignment vertical="center"/>
    </xf>
    <xf numFmtId="9" fontId="10" fillId="0" borderId="0" applyFont="0" applyFill="0" applyBorder="0" applyAlignment="0" applyProtection="0">
      <alignment vertical="center"/>
    </xf>
    <xf numFmtId="0" fontId="40" fillId="0" borderId="0">
      <alignment vertical="center"/>
    </xf>
    <xf numFmtId="0" fontId="41" fillId="19" borderId="0" applyNumberFormat="0" applyBorder="0" applyAlignment="0" applyProtection="0">
      <alignment vertical="center"/>
    </xf>
    <xf numFmtId="0" fontId="43" fillId="0" borderId="13" applyNumberFormat="0" applyFill="0" applyAlignment="0" applyProtection="0">
      <alignment vertical="center"/>
    </xf>
    <xf numFmtId="0" fontId="41" fillId="19" borderId="0" applyNumberFormat="0" applyBorder="0" applyAlignment="0" applyProtection="0">
      <alignment vertical="center"/>
    </xf>
    <xf numFmtId="0" fontId="43" fillId="0" borderId="13" applyNumberFormat="0" applyFill="0" applyAlignment="0" applyProtection="0">
      <alignment vertical="center"/>
    </xf>
    <xf numFmtId="0" fontId="49" fillId="19" borderId="0" applyNumberFormat="0" applyBorder="0" applyAlignment="0" applyProtection="0"/>
    <xf numFmtId="0" fontId="128" fillId="0" borderId="33" applyNumberFormat="0" applyFill="0" applyAlignment="0" applyProtection="0">
      <alignment vertical="center"/>
    </xf>
    <xf numFmtId="0" fontId="49" fillId="19" borderId="0" applyNumberFormat="0" applyBorder="0" applyAlignment="0" applyProtection="0"/>
    <xf numFmtId="0" fontId="128" fillId="0" borderId="34" applyNumberFormat="0" applyFill="0" applyAlignment="0" applyProtection="0">
      <alignment vertical="center"/>
    </xf>
    <xf numFmtId="0" fontId="10" fillId="0" borderId="0"/>
    <xf numFmtId="0" fontId="41" fillId="19" borderId="0" applyNumberFormat="0" applyBorder="0" applyAlignment="0" applyProtection="0">
      <alignment vertical="center"/>
    </xf>
    <xf numFmtId="0" fontId="39" fillId="3" borderId="0" applyNumberFormat="0" applyBorder="0" applyAlignment="0" applyProtection="0">
      <alignment vertical="center"/>
    </xf>
    <xf numFmtId="0" fontId="41" fillId="11" borderId="0" applyNumberFormat="0" applyBorder="0" applyAlignment="0" applyProtection="0">
      <alignment vertical="center"/>
    </xf>
    <xf numFmtId="0" fontId="85" fillId="0" borderId="23" applyNumberFormat="0" applyFill="0" applyAlignment="0" applyProtection="0">
      <alignment vertical="center"/>
    </xf>
    <xf numFmtId="0" fontId="41" fillId="40" borderId="0" applyNumberFormat="0" applyBorder="0" applyAlignment="0" applyProtection="0">
      <alignment vertical="center"/>
    </xf>
    <xf numFmtId="0" fontId="41" fillId="11" borderId="0" applyNumberFormat="0" applyBorder="0" applyAlignment="0" applyProtection="0">
      <alignment vertical="center"/>
    </xf>
    <xf numFmtId="0" fontId="41" fillId="40" borderId="0" applyNumberFormat="0" applyBorder="0" applyAlignment="0" applyProtection="0">
      <alignment vertical="center"/>
    </xf>
    <xf numFmtId="0" fontId="41" fillId="44" borderId="0" applyNumberFormat="0" applyBorder="0" applyAlignment="0" applyProtection="0">
      <alignment vertical="center"/>
    </xf>
    <xf numFmtId="0" fontId="69" fillId="0" borderId="0">
      <protection locked="0"/>
    </xf>
    <xf numFmtId="0" fontId="41" fillId="30" borderId="0" applyNumberFormat="0" applyBorder="0" applyAlignment="0" applyProtection="0">
      <alignment vertical="center"/>
    </xf>
    <xf numFmtId="0" fontId="72" fillId="16" borderId="0" applyNumberFormat="0" applyBorder="0" applyAlignment="0" applyProtection="0"/>
    <xf numFmtId="0" fontId="41" fillId="63" borderId="0" applyNumberFormat="0" applyBorder="0" applyAlignment="0" applyProtection="0">
      <alignment vertical="center"/>
    </xf>
    <xf numFmtId="0" fontId="79" fillId="9" borderId="0" applyNumberFormat="0" applyBorder="0" applyAlignment="0" applyProtection="0">
      <alignment vertical="center"/>
    </xf>
    <xf numFmtId="0" fontId="72" fillId="16" borderId="0" applyNumberFormat="0" applyBorder="0" applyAlignment="0" applyProtection="0"/>
    <xf numFmtId="0" fontId="79" fillId="9" borderId="0" applyNumberFormat="0" applyBorder="0" applyAlignment="0" applyProtection="0">
      <alignment vertical="center"/>
    </xf>
    <xf numFmtId="0" fontId="72" fillId="16" borderId="0" applyNumberFormat="0" applyBorder="0" applyAlignment="0" applyProtection="0"/>
    <xf numFmtId="0" fontId="40" fillId="0" borderId="0">
      <alignment vertical="center"/>
    </xf>
    <xf numFmtId="0" fontId="72" fillId="16" borderId="0" applyNumberFormat="0" applyBorder="0" applyAlignment="0" applyProtection="0"/>
    <xf numFmtId="15" fontId="40" fillId="0" borderId="0" applyFont="0" applyFill="0" applyBorder="0" applyAlignment="0" applyProtection="0"/>
    <xf numFmtId="0" fontId="40" fillId="0" borderId="0">
      <alignment vertical="center"/>
    </xf>
    <xf numFmtId="0" fontId="72" fillId="1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0" fillId="0" borderId="0">
      <alignment vertical="center"/>
    </xf>
    <xf numFmtId="0" fontId="49" fillId="5" borderId="0" applyNumberFormat="0" applyBorder="0" applyAlignment="0" applyProtection="0"/>
    <xf numFmtId="0" fontId="49" fillId="5" borderId="0" applyNumberFormat="0" applyBorder="0" applyAlignment="0" applyProtection="0"/>
    <xf numFmtId="0" fontId="48" fillId="3" borderId="0" applyNumberFormat="0" applyBorder="0" applyAlignment="0" applyProtection="0">
      <alignment vertical="center"/>
    </xf>
    <xf numFmtId="0" fontId="129" fillId="0" borderId="0" applyProtection="0"/>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9" fillId="10" borderId="0" applyNumberFormat="0" applyBorder="0" applyAlignment="0" applyProtection="0"/>
    <xf numFmtId="0" fontId="103" fillId="0" borderId="0" applyNumberFormat="0" applyFill="0" applyBorder="0" applyAlignment="0" applyProtection="0">
      <alignment vertical="top"/>
      <protection locked="0"/>
    </xf>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41" fillId="30" borderId="0" applyNumberFormat="0" applyBorder="0" applyAlignment="0" applyProtection="0">
      <alignment vertical="center"/>
    </xf>
    <xf numFmtId="0" fontId="41" fillId="19" borderId="0" applyNumberFormat="0" applyBorder="0" applyAlignment="0" applyProtection="0">
      <alignment vertical="center"/>
    </xf>
    <xf numFmtId="0" fontId="49" fillId="63" borderId="0" applyNumberFormat="0" applyBorder="0" applyAlignment="0" applyProtection="0"/>
    <xf numFmtId="0" fontId="10" fillId="0" borderId="0"/>
    <xf numFmtId="0" fontId="48" fillId="3" borderId="0" applyNumberFormat="0" applyBorder="0" applyAlignment="0" applyProtection="0">
      <alignment vertical="center"/>
    </xf>
    <xf numFmtId="0" fontId="72" fillId="12" borderId="0" applyNumberFormat="0" applyBorder="0" applyAlignment="0" applyProtection="0"/>
    <xf numFmtId="0" fontId="10" fillId="0" borderId="0"/>
    <xf numFmtId="0" fontId="107" fillId="0" borderId="22" applyNumberFormat="0" applyFill="0" applyAlignment="0" applyProtection="0">
      <alignment vertical="center"/>
    </xf>
    <xf numFmtId="41" fontId="10" fillId="0" borderId="0" applyFont="0" applyFill="0" applyBorder="0" applyAlignment="0" applyProtection="0">
      <alignment vertical="center"/>
    </xf>
    <xf numFmtId="0" fontId="72" fillId="12" borderId="0" applyNumberFormat="0" applyBorder="0" applyAlignment="0" applyProtection="0"/>
    <xf numFmtId="0" fontId="10" fillId="0" borderId="0"/>
    <xf numFmtId="0" fontId="72" fillId="12" borderId="0" applyNumberFormat="0" applyBorder="0" applyAlignment="0" applyProtection="0"/>
    <xf numFmtId="0" fontId="41" fillId="30" borderId="0" applyNumberFormat="0" applyBorder="0" applyAlignment="0" applyProtection="0">
      <alignment vertical="center"/>
    </xf>
    <xf numFmtId="0" fontId="49" fillId="63" borderId="0" applyNumberFormat="0" applyBorder="0" applyAlignment="0" applyProtection="0"/>
    <xf numFmtId="0" fontId="110" fillId="9" borderId="0" applyNumberFormat="0" applyBorder="0" applyAlignment="0" applyProtection="0">
      <alignment vertical="center"/>
    </xf>
    <xf numFmtId="0" fontId="79" fillId="9" borderId="0" applyNumberFormat="0" applyBorder="0" applyAlignment="0" applyProtection="0">
      <alignment vertical="center"/>
    </xf>
    <xf numFmtId="0" fontId="49" fillId="63" borderId="0" applyNumberFormat="0" applyBorder="0" applyAlignment="0" applyProtection="0"/>
    <xf numFmtId="0" fontId="39" fillId="3" borderId="0" applyNumberFormat="0" applyBorder="0" applyAlignment="0" applyProtection="0">
      <alignment vertical="center"/>
    </xf>
    <xf numFmtId="198" fontId="121" fillId="0" borderId="0"/>
    <xf numFmtId="0" fontId="41" fillId="30" borderId="0" applyNumberFormat="0" applyBorder="0" applyAlignment="0" applyProtection="0">
      <alignment vertical="center"/>
    </xf>
    <xf numFmtId="0" fontId="41" fillId="7" borderId="0" applyNumberFormat="0" applyBorder="0" applyAlignment="0" applyProtection="0">
      <alignment vertical="center"/>
    </xf>
    <xf numFmtId="0" fontId="39" fillId="3" borderId="0" applyNumberFormat="0" applyBorder="0" applyAlignment="0" applyProtection="0">
      <alignment vertical="center"/>
    </xf>
    <xf numFmtId="0" fontId="49" fillId="43" borderId="0" applyNumberFormat="0" applyBorder="0" applyAlignment="0" applyProtection="0"/>
    <xf numFmtId="0" fontId="57" fillId="14" borderId="0" applyNumberFormat="0" applyBorder="0" applyAlignment="0" applyProtection="0">
      <alignment vertical="center"/>
    </xf>
    <xf numFmtId="0" fontId="48" fillId="3" borderId="0" applyNumberFormat="0" applyBorder="0" applyAlignment="0" applyProtection="0">
      <alignment vertical="center"/>
    </xf>
    <xf numFmtId="0" fontId="57" fillId="14" borderId="0" applyNumberFormat="0" applyBorder="0" applyAlignment="0" applyProtection="0">
      <alignment vertical="center"/>
    </xf>
    <xf numFmtId="0" fontId="41" fillId="19" borderId="0" applyNumberFormat="0" applyBorder="0" applyAlignment="0" applyProtection="0">
      <alignment vertical="center"/>
    </xf>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89" fillId="0" borderId="24">
      <alignment horizontal="center"/>
    </xf>
    <xf numFmtId="0" fontId="114" fillId="3" borderId="0" applyNumberFormat="0" applyBorder="0" applyAlignment="0" applyProtection="0"/>
    <xf numFmtId="0" fontId="72" fillId="14" borderId="0" applyNumberFormat="0" applyBorder="0" applyAlignment="0" applyProtection="0"/>
    <xf numFmtId="0" fontId="49" fillId="12" borderId="0" applyNumberFormat="0" applyBorder="0" applyAlignment="0" applyProtection="0"/>
    <xf numFmtId="0" fontId="57" fillId="14" borderId="0" applyNumberFormat="0" applyBorder="0" applyAlignment="0" applyProtection="0">
      <alignment vertical="center"/>
    </xf>
    <xf numFmtId="0" fontId="49" fillId="12" borderId="0" applyNumberFormat="0" applyBorder="0" applyAlignment="0" applyProtection="0"/>
    <xf numFmtId="0" fontId="57" fillId="14" borderId="0" applyNumberFormat="0" applyBorder="0" applyAlignment="0" applyProtection="0">
      <alignment vertical="center"/>
    </xf>
    <xf numFmtId="0" fontId="49" fillId="12" borderId="0" applyNumberFormat="0" applyBorder="0" applyAlignment="0" applyProtection="0"/>
    <xf numFmtId="0" fontId="49" fillId="12" borderId="0" applyNumberFormat="0" applyBorder="0" applyAlignment="0" applyProtection="0"/>
    <xf numFmtId="0" fontId="39" fillId="3" borderId="0" applyNumberFormat="0" applyBorder="0" applyAlignment="0" applyProtection="0">
      <alignment vertical="center"/>
    </xf>
    <xf numFmtId="0" fontId="41" fillId="44" borderId="0" applyNumberFormat="0" applyBorder="0" applyAlignment="0" applyProtection="0">
      <alignment vertical="center"/>
    </xf>
    <xf numFmtId="0" fontId="39" fillId="3" borderId="0" applyNumberFormat="0" applyBorder="0" applyAlignment="0" applyProtection="0">
      <alignment vertical="center"/>
    </xf>
    <xf numFmtId="0" fontId="41" fillId="44" borderId="0" applyNumberFormat="0" applyBorder="0" applyAlignment="0" applyProtection="0">
      <alignment vertical="center"/>
    </xf>
    <xf numFmtId="0" fontId="101" fillId="0" borderId="0" applyProtection="0">
      <alignment vertical="center"/>
    </xf>
    <xf numFmtId="0" fontId="49" fillId="43" borderId="0" applyNumberFormat="0" applyBorder="0" applyAlignment="0" applyProtection="0"/>
    <xf numFmtId="0" fontId="116" fillId="15" borderId="0" applyNumberFormat="0" applyBorder="0" applyAlignment="0" applyProtection="0">
      <alignment vertical="center"/>
    </xf>
    <xf numFmtId="0" fontId="54" fillId="14" borderId="0" applyNumberFormat="0" applyBorder="0" applyAlignment="0" applyProtection="0">
      <alignment vertical="center"/>
    </xf>
    <xf numFmtId="0" fontId="50" fillId="44" borderId="0" applyNumberFormat="0" applyBorder="0" applyAlignment="0" applyProtection="0">
      <alignment vertical="center"/>
    </xf>
    <xf numFmtId="0" fontId="39" fillId="3" borderId="0" applyNumberFormat="0" applyBorder="0" applyAlignment="0" applyProtection="0">
      <alignment vertical="center"/>
    </xf>
    <xf numFmtId="0" fontId="101" fillId="0" borderId="0" applyNumberFormat="0" applyFill="0" applyBorder="0" applyAlignment="0" applyProtection="0">
      <alignment vertical="center"/>
    </xf>
    <xf numFmtId="0" fontId="49" fillId="43" borderId="0" applyNumberFormat="0" applyBorder="0" applyAlignment="0" applyProtection="0"/>
    <xf numFmtId="0" fontId="49" fillId="10"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57" fillId="14" borderId="0" applyNumberFormat="0" applyBorder="0" applyAlignment="0" applyProtection="0">
      <alignment vertical="center"/>
    </xf>
    <xf numFmtId="0" fontId="72" fillId="16" borderId="0" applyNumberFormat="0" applyBorder="0" applyAlignment="0" applyProtection="0"/>
    <xf numFmtId="0" fontId="72" fillId="12" borderId="0" applyNumberFormat="0" applyBorder="0" applyAlignment="0" applyProtection="0"/>
    <xf numFmtId="0" fontId="48" fillId="3" borderId="0" applyNumberFormat="0" applyBorder="0" applyAlignment="0" applyProtection="0">
      <alignment vertical="center"/>
    </xf>
    <xf numFmtId="0" fontId="72" fillId="12" borderId="0" applyNumberFormat="0" applyBorder="0" applyAlignment="0" applyProtection="0"/>
    <xf numFmtId="0" fontId="72" fillId="12" borderId="0" applyNumberFormat="0" applyBorder="0" applyAlignment="0" applyProtection="0"/>
    <xf numFmtId="182" fontId="40" fillId="0" borderId="0" applyFont="0" applyFill="0" applyBorder="0" applyAlignment="0" applyProtection="0"/>
    <xf numFmtId="0" fontId="49" fillId="12" borderId="0" applyNumberFormat="0" applyBorder="0" applyAlignment="0" applyProtection="0"/>
    <xf numFmtId="0" fontId="54" fillId="14" borderId="0" applyNumberFormat="0" applyBorder="0" applyAlignment="0" applyProtection="0">
      <alignment vertical="center"/>
    </xf>
    <xf numFmtId="0" fontId="49" fillId="12" borderId="0" applyNumberFormat="0" applyBorder="0" applyAlignment="0" applyProtection="0"/>
    <xf numFmtId="0" fontId="54" fillId="14" borderId="0" applyNumberFormat="0" applyBorder="0" applyAlignment="0" applyProtection="0">
      <alignment vertical="center"/>
    </xf>
    <xf numFmtId="0" fontId="40" fillId="60" borderId="0" applyNumberFormat="0" applyFont="0" applyBorder="0" applyAlignment="0" applyProtection="0"/>
    <xf numFmtId="0" fontId="49" fillId="12" borderId="0" applyNumberFormat="0" applyBorder="0" applyAlignment="0" applyProtection="0"/>
    <xf numFmtId="0" fontId="49" fillId="11" borderId="0" applyNumberFormat="0" applyBorder="0" applyAlignment="0" applyProtection="0"/>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121" fillId="0" borderId="0"/>
    <xf numFmtId="0" fontId="49" fillId="10" borderId="0" applyNumberFormat="0" applyBorder="0" applyAlignment="0" applyProtection="0"/>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49" fillId="19" borderId="0" applyNumberFormat="0" applyBorder="0" applyAlignment="0" applyProtection="0"/>
    <xf numFmtId="0" fontId="67" fillId="0" borderId="0"/>
    <xf numFmtId="206" fontId="56" fillId="0" borderId="0"/>
    <xf numFmtId="0" fontId="54" fillId="14" borderId="0" applyNumberFormat="0" applyBorder="0" applyAlignment="0" applyProtection="0">
      <alignment vertical="center"/>
    </xf>
    <xf numFmtId="0" fontId="72" fillId="13" borderId="0" applyNumberFormat="0" applyBorder="0" applyAlignment="0" applyProtection="0"/>
    <xf numFmtId="0" fontId="40" fillId="0" borderId="0">
      <alignment vertical="center"/>
    </xf>
    <xf numFmtId="0" fontId="72" fillId="13" borderId="0" applyNumberFormat="0" applyBorder="0" applyAlignment="0" applyProtection="0"/>
    <xf numFmtId="0" fontId="10" fillId="0" borderId="0"/>
    <xf numFmtId="41" fontId="10" fillId="0" borderId="0" applyFont="0" applyFill="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120" fillId="0" borderId="0" applyNumberFormat="0" applyFill="0" applyBorder="0" applyAlignment="0" applyProtection="0">
      <alignment vertical="center"/>
    </xf>
    <xf numFmtId="0" fontId="72" fillId="16" borderId="0" applyNumberFormat="0" applyBorder="0" applyAlignment="0" applyProtection="0"/>
    <xf numFmtId="4" fontId="40" fillId="0" borderId="0" applyFont="0" applyFill="0" applyBorder="0" applyAlignment="0" applyProtection="0"/>
    <xf numFmtId="0" fontId="10" fillId="0" borderId="0"/>
    <xf numFmtId="0" fontId="57" fillId="14" borderId="0" applyNumberFormat="0" applyBorder="0" applyAlignment="0" applyProtection="0">
      <alignment vertical="center"/>
    </xf>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1" fillId="19" borderId="0" applyNumberFormat="0" applyBorder="0" applyAlignment="0" applyProtection="0">
      <alignment vertical="center"/>
    </xf>
    <xf numFmtId="0" fontId="49" fillId="19" borderId="0" applyNumberFormat="0" applyBorder="0" applyAlignment="0" applyProtection="0"/>
    <xf numFmtId="0" fontId="49" fillId="19" borderId="0" applyNumberFormat="0" applyBorder="0" applyAlignment="0" applyProtection="0"/>
    <xf numFmtId="0" fontId="79" fillId="9" borderId="0" applyNumberFormat="0" applyBorder="0" applyAlignment="0" applyProtection="0">
      <alignment vertical="center"/>
    </xf>
    <xf numFmtId="0" fontId="128" fillId="0" borderId="35"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72" fillId="34" borderId="0" applyNumberFormat="0" applyBorder="0" applyAlignment="0" applyProtection="0"/>
    <xf numFmtId="0" fontId="10" fillId="0" borderId="0">
      <alignment vertical="center"/>
    </xf>
    <xf numFmtId="0" fontId="72" fillId="6" borderId="0" applyNumberFormat="0" applyBorder="0" applyAlignment="0" applyProtection="0"/>
    <xf numFmtId="0" fontId="49" fillId="6" borderId="0" applyNumberFormat="0" applyBorder="0" applyAlignment="0" applyProtection="0"/>
    <xf numFmtId="0" fontId="40" fillId="0" borderId="0">
      <alignment vertical="center"/>
    </xf>
    <xf numFmtId="0" fontId="52" fillId="0" borderId="14" applyNumberFormat="0" applyFill="0" applyAlignment="0" applyProtection="0">
      <alignment vertical="center"/>
    </xf>
    <xf numFmtId="0" fontId="125" fillId="0" borderId="0">
      <alignment horizontal="center" wrapText="1"/>
      <protection locked="0"/>
    </xf>
    <xf numFmtId="0" fontId="57" fillId="14" borderId="0" applyNumberFormat="0" applyBorder="0" applyAlignment="0" applyProtection="0">
      <alignment vertical="center"/>
    </xf>
    <xf numFmtId="185" fontId="89" fillId="0" borderId="6" applyAlignment="0" applyProtection="0"/>
    <xf numFmtId="0" fontId="10" fillId="0" borderId="0"/>
    <xf numFmtId="207" fontId="78" fillId="0" borderId="0" applyFill="0" applyBorder="0" applyAlignment="0"/>
    <xf numFmtId="0" fontId="51" fillId="12" borderId="12" applyNumberFormat="0" applyAlignment="0" applyProtection="0">
      <alignment vertical="center"/>
    </xf>
    <xf numFmtId="0" fontId="54" fillId="14" borderId="0" applyNumberFormat="0" applyBorder="0" applyAlignment="0" applyProtection="0">
      <alignment vertical="center"/>
    </xf>
    <xf numFmtId="0" fontId="48" fillId="3" borderId="0" applyNumberFormat="0" applyBorder="0" applyAlignment="0" applyProtection="0">
      <alignment vertical="center"/>
    </xf>
    <xf numFmtId="0" fontId="51" fillId="12" borderId="12" applyNumberFormat="0" applyAlignment="0" applyProtection="0">
      <alignment vertical="center"/>
    </xf>
    <xf numFmtId="0" fontId="54" fillId="14" borderId="0" applyNumberFormat="0" applyBorder="0" applyAlignment="0" applyProtection="0">
      <alignment vertical="center"/>
    </xf>
    <xf numFmtId="0" fontId="57" fillId="14" borderId="0" applyProtection="0">
      <alignment vertical="center"/>
    </xf>
    <xf numFmtId="0" fontId="10" fillId="0" borderId="0">
      <alignment vertical="center"/>
    </xf>
    <xf numFmtId="0" fontId="10" fillId="0" borderId="0">
      <alignment vertical="center"/>
    </xf>
    <xf numFmtId="0" fontId="106" fillId="43" borderId="31" applyNumberFormat="0" applyAlignment="0" applyProtection="0">
      <alignment vertical="center"/>
    </xf>
    <xf numFmtId="41" fontId="10" fillId="0" borderId="0" applyFont="0" applyFill="0" applyBorder="0" applyAlignment="0" applyProtection="0"/>
    <xf numFmtId="0" fontId="10" fillId="0" borderId="0"/>
    <xf numFmtId="41" fontId="10" fillId="0" borderId="0" applyFont="0" applyFill="0" applyBorder="0" applyAlignment="0" applyProtection="0"/>
    <xf numFmtId="0" fontId="10" fillId="0" borderId="0"/>
    <xf numFmtId="0" fontId="63" fillId="0" borderId="17" applyNumberFormat="0" applyFill="0" applyAlignment="0" applyProtection="0">
      <alignment vertical="center"/>
    </xf>
    <xf numFmtId="0" fontId="57" fillId="14" borderId="0" applyNumberFormat="0" applyBorder="0" applyAlignment="0" applyProtection="0">
      <alignment vertical="center"/>
    </xf>
    <xf numFmtId="0" fontId="10" fillId="0" borderId="0"/>
    <xf numFmtId="0" fontId="57" fillId="14" borderId="0" applyNumberFormat="0" applyBorder="0" applyAlignment="0" applyProtection="0">
      <alignment vertical="center"/>
    </xf>
    <xf numFmtId="193" fontId="40" fillId="0" borderId="0" applyFont="0" applyFill="0" applyBorder="0" applyAlignment="0" applyProtection="0"/>
    <xf numFmtId="0" fontId="10" fillId="0" borderId="0" applyFont="0" applyFill="0" applyBorder="0" applyAlignment="0" applyProtection="0"/>
    <xf numFmtId="208" fontId="121" fillId="0" borderId="0"/>
    <xf numFmtId="190" fontId="4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6" fontId="40" fillId="0" borderId="0" applyFont="0" applyFill="0" applyBorder="0" applyAlignment="0" applyProtection="0"/>
    <xf numFmtId="0" fontId="63" fillId="0" borderId="17" applyNumberFormat="0" applyFill="0" applyAlignment="0" applyProtection="0">
      <alignment vertical="center"/>
    </xf>
    <xf numFmtId="0" fontId="130" fillId="0" borderId="0" applyNumberFormat="0" applyFill="0" applyBorder="0" applyAlignment="0" applyProtection="0"/>
    <xf numFmtId="205" fontId="40" fillId="0" borderId="0" applyFont="0" applyFill="0" applyBorder="0" applyAlignment="0" applyProtection="0"/>
    <xf numFmtId="15" fontId="123" fillId="0" borderId="0"/>
    <xf numFmtId="0" fontId="77" fillId="0" borderId="0" applyNumberFormat="0" applyFill="0" applyBorder="0" applyAlignment="0" applyProtection="0">
      <alignment vertical="center"/>
    </xf>
    <xf numFmtId="0" fontId="41" fillId="44" borderId="0" applyProtection="0">
      <alignment vertical="center"/>
    </xf>
    <xf numFmtId="43" fontId="10" fillId="0" borderId="0" applyFont="0" applyFill="0" applyBorder="0" applyAlignment="0" applyProtection="0"/>
    <xf numFmtId="0" fontId="87" fillId="45" borderId="9">
      <protection locked="0"/>
    </xf>
    <xf numFmtId="0" fontId="54" fillId="14" borderId="0" applyNumberFormat="0" applyBorder="0" applyAlignment="0" applyProtection="0">
      <alignment vertical="center"/>
    </xf>
    <xf numFmtId="0" fontId="101" fillId="0" borderId="0" applyNumberFormat="0" applyFill="0" applyBorder="0" applyAlignment="0" applyProtection="0">
      <alignment vertical="center"/>
    </xf>
    <xf numFmtId="0" fontId="57" fillId="14" borderId="0" applyNumberFormat="0" applyBorder="0" applyAlignment="0" applyProtection="0">
      <alignment vertical="center"/>
    </xf>
    <xf numFmtId="0" fontId="101" fillId="0" borderId="0" applyNumberFormat="0" applyFill="0" applyBorder="0" applyAlignment="0" applyProtection="0">
      <alignment vertical="center"/>
    </xf>
    <xf numFmtId="2" fontId="129" fillId="0" borderId="0" applyProtection="0"/>
    <xf numFmtId="0" fontId="10" fillId="0" borderId="0">
      <alignment vertical="center"/>
    </xf>
    <xf numFmtId="0" fontId="10" fillId="0" borderId="0">
      <alignment vertical="center"/>
    </xf>
    <xf numFmtId="0" fontId="57" fillId="13" borderId="0" applyNumberFormat="0" applyBorder="0" applyAlignment="0" applyProtection="0">
      <alignment vertical="center"/>
    </xf>
    <xf numFmtId="0" fontId="132" fillId="0" borderId="0" applyNumberFormat="0" applyFill="0" applyBorder="0" applyAlignment="0" applyProtection="0">
      <alignment vertical="top"/>
      <protection locked="0"/>
    </xf>
    <xf numFmtId="4" fontId="10" fillId="0" borderId="0" applyFont="0" applyFill="0" applyBorder="0" applyAlignment="0" applyProtection="0"/>
    <xf numFmtId="0" fontId="57" fillId="14" borderId="0" applyNumberFormat="0" applyBorder="0" applyAlignment="0" applyProtection="0">
      <alignment vertical="center"/>
    </xf>
    <xf numFmtId="0" fontId="134" fillId="0" borderId="0"/>
    <xf numFmtId="0" fontId="57" fillId="14" borderId="0" applyNumberFormat="0" applyBorder="0" applyAlignment="0" applyProtection="0">
      <alignment vertical="center"/>
    </xf>
    <xf numFmtId="0" fontId="84" fillId="0" borderId="0"/>
    <xf numFmtId="0" fontId="61" fillId="13" borderId="0" applyNumberFormat="0" applyBorder="0" applyAlignment="0" applyProtection="0">
      <alignment vertical="center"/>
    </xf>
    <xf numFmtId="0" fontId="10" fillId="0" borderId="0">
      <alignment vertical="center"/>
    </xf>
    <xf numFmtId="10" fontId="40" fillId="0" borderId="0" applyFont="0" applyFill="0" applyBorder="0" applyAlignment="0" applyProtection="0"/>
    <xf numFmtId="0" fontId="136" fillId="12" borderId="0" applyNumberFormat="0" applyBorder="0" applyAlignment="0" applyProtection="0"/>
    <xf numFmtId="0" fontId="57" fillId="14" borderId="0" applyNumberFormat="0" applyBorder="0" applyAlignment="0" applyProtection="0">
      <alignment vertical="center"/>
    </xf>
    <xf numFmtId="0" fontId="41" fillId="19" borderId="0" applyNumberFormat="0" applyBorder="0" applyAlignment="0" applyProtection="0">
      <alignment vertical="center"/>
    </xf>
    <xf numFmtId="0" fontId="109" fillId="0" borderId="36" applyNumberFormat="0" applyAlignment="0" applyProtection="0">
      <alignment horizontal="left" vertical="center"/>
    </xf>
    <xf numFmtId="0" fontId="50" fillId="19" borderId="0" applyNumberFormat="0" applyBorder="0" applyAlignment="0" applyProtection="0">
      <alignment vertical="center"/>
    </xf>
    <xf numFmtId="0" fontId="109" fillId="0" borderId="3">
      <alignment horizontal="left" vertical="center"/>
    </xf>
    <xf numFmtId="0" fontId="109" fillId="0" borderId="3">
      <alignment horizontal="left" vertical="center"/>
    </xf>
    <xf numFmtId="0" fontId="10" fillId="0" borderId="0"/>
    <xf numFmtId="0" fontId="39" fillId="3" borderId="0" applyNumberFormat="0" applyBorder="0" applyAlignment="0" applyProtection="0">
      <alignment vertical="center"/>
    </xf>
    <xf numFmtId="0" fontId="43" fillId="0" borderId="13" applyNumberFormat="0" applyFill="0" applyAlignment="0" applyProtection="0">
      <alignment vertical="center"/>
    </xf>
    <xf numFmtId="0" fontId="43" fillId="0" borderId="13" applyNumberFormat="0" applyFill="0" applyAlignment="0" applyProtection="0">
      <alignment vertical="center"/>
    </xf>
    <xf numFmtId="0" fontId="137" fillId="0" borderId="0" applyProtection="0"/>
    <xf numFmtId="0" fontId="109" fillId="0" borderId="0" applyProtection="0"/>
    <xf numFmtId="0" fontId="57" fillId="14" borderId="0" applyNumberFormat="0" applyBorder="0" applyAlignment="0" applyProtection="0">
      <alignment vertical="center"/>
    </xf>
    <xf numFmtId="0" fontId="42" fillId="6" borderId="12" applyNumberFormat="0" applyAlignment="0" applyProtection="0">
      <alignment vertical="center"/>
    </xf>
    <xf numFmtId="0" fontId="136" fillId="34" borderId="1" applyNumberFormat="0" applyBorder="0" applyAlignment="0" applyProtection="0"/>
    <xf numFmtId="0" fontId="57" fillId="14" borderId="0" applyNumberFormat="0" applyBorder="0" applyAlignment="0" applyProtection="0">
      <alignment vertical="center"/>
    </xf>
    <xf numFmtId="43" fontId="40" fillId="0" borderId="0" applyFont="0" applyFill="0" applyBorder="0" applyAlignment="0" applyProtection="0">
      <alignment vertical="center"/>
    </xf>
    <xf numFmtId="0" fontId="136" fillId="34" borderId="1" applyNumberFormat="0" applyBorder="0" applyAlignment="0" applyProtection="0"/>
    <xf numFmtId="0" fontId="79" fillId="9" borderId="0" applyNumberFormat="0" applyBorder="0" applyAlignment="0" applyProtection="0">
      <alignment vertical="center"/>
    </xf>
    <xf numFmtId="0" fontId="136" fillId="34" borderId="1" applyNumberFormat="0" applyBorder="0" applyAlignment="0" applyProtection="0"/>
    <xf numFmtId="189" fontId="122" fillId="64" borderId="0"/>
    <xf numFmtId="0" fontId="104" fillId="43" borderId="31" applyNumberFormat="0" applyAlignment="0" applyProtection="0">
      <alignment vertical="center"/>
    </xf>
    <xf numFmtId="0" fontId="42" fillId="6" borderId="12" applyNumberFormat="0" applyAlignment="0" applyProtection="0">
      <alignment vertical="center"/>
    </xf>
    <xf numFmtId="0" fontId="10" fillId="0" borderId="0"/>
    <xf numFmtId="0" fontId="48" fillId="3" borderId="0" applyNumberFormat="0" applyBorder="0" applyAlignment="0" applyProtection="0">
      <alignment vertical="center"/>
    </xf>
    <xf numFmtId="0" fontId="76" fillId="0" borderId="22" applyNumberFormat="0" applyFill="0" applyAlignment="0" applyProtection="0">
      <alignment vertical="center"/>
    </xf>
    <xf numFmtId="9" fontId="10" fillId="0" borderId="0" applyFont="0" applyFill="0" applyBorder="0" applyAlignment="0" applyProtection="0"/>
    <xf numFmtId="0" fontId="76" fillId="0" borderId="22" applyNumberFormat="0" applyFill="0" applyAlignment="0" applyProtection="0">
      <alignment vertical="center"/>
    </xf>
    <xf numFmtId="189" fontId="139" fillId="65" borderId="0"/>
    <xf numFmtId="38" fontId="40" fillId="0" borderId="0" applyFont="0" applyFill="0" applyBorder="0" applyAlignment="0" applyProtection="0"/>
    <xf numFmtId="204" fontId="10" fillId="0" borderId="0" applyFont="0" applyFill="0" applyBorder="0" applyAlignment="0" applyProtection="0"/>
    <xf numFmtId="40" fontId="40" fillId="0" borderId="0" applyFont="0" applyFill="0" applyBorder="0" applyAlignment="0" applyProtection="0"/>
    <xf numFmtId="0" fontId="10" fillId="0" borderId="0"/>
    <xf numFmtId="196" fontId="40" fillId="0" borderId="0" applyFont="0" applyFill="0" applyBorder="0" applyAlignment="0" applyProtection="0"/>
    <xf numFmtId="176" fontId="40" fillId="0" borderId="0" applyFont="0" applyFill="0" applyBorder="0" applyAlignment="0" applyProtection="0"/>
    <xf numFmtId="37" fontId="118" fillId="0" borderId="0"/>
    <xf numFmtId="0" fontId="114" fillId="3" borderId="0" applyNumberFormat="0" applyBorder="0" applyAlignment="0" applyProtection="0"/>
    <xf numFmtId="0" fontId="67" fillId="0" borderId="0"/>
    <xf numFmtId="0" fontId="67" fillId="0" borderId="0"/>
    <xf numFmtId="0" fontId="67" fillId="0" borderId="0"/>
    <xf numFmtId="0" fontId="67" fillId="0" borderId="0"/>
    <xf numFmtId="0" fontId="69" fillId="0" borderId="0"/>
    <xf numFmtId="0" fontId="54" fillId="14" borderId="0" applyNumberFormat="0" applyBorder="0" applyAlignment="0" applyProtection="0">
      <alignment vertical="center"/>
    </xf>
    <xf numFmtId="0" fontId="10" fillId="34" borderId="19" applyNumberFormat="0" applyFont="0" applyAlignment="0" applyProtection="0">
      <alignment vertical="center"/>
    </xf>
    <xf numFmtId="0" fontId="73" fillId="12" borderId="20" applyNumberFormat="0" applyAlignment="0" applyProtection="0">
      <alignment vertical="center"/>
    </xf>
    <xf numFmtId="0" fontId="10" fillId="0" borderId="0"/>
    <xf numFmtId="0" fontId="73" fillId="12" borderId="20" applyNumberFormat="0" applyAlignment="0" applyProtection="0">
      <alignment vertical="center"/>
    </xf>
    <xf numFmtId="10" fontId="40" fillId="0" borderId="0" applyFont="0" applyFill="0" applyBorder="0" applyAlignment="0" applyProtection="0"/>
    <xf numFmtId="10" fontId="10" fillId="0" borderId="0" applyFont="0" applyFill="0" applyBorder="0" applyAlignment="0" applyProtection="0"/>
    <xf numFmtId="10" fontId="40" fillId="0" borderId="0" applyFont="0" applyFill="0" applyBorder="0" applyAlignment="0" applyProtection="0"/>
    <xf numFmtId="0" fontId="10" fillId="0" borderId="0">
      <alignment vertical="center"/>
    </xf>
    <xf numFmtId="10" fontId="10" fillId="0" borderId="0" applyFont="0" applyFill="0" applyBorder="0" applyAlignment="0" applyProtection="0"/>
    <xf numFmtId="0" fontId="41" fillId="10" borderId="0" applyNumberFormat="0" applyBorder="0" applyAlignment="0" applyProtection="0">
      <alignment vertical="center"/>
    </xf>
    <xf numFmtId="0" fontId="48" fillId="3" borderId="0" applyNumberFormat="0" applyBorder="0" applyAlignment="0" applyProtection="0">
      <alignment vertical="center"/>
    </xf>
    <xf numFmtId="0" fontId="40" fillId="0" borderId="0" applyNumberFormat="0" applyFont="0" applyFill="0" applyBorder="0" applyAlignment="0" applyProtection="0">
      <alignment horizontal="left"/>
    </xf>
    <xf numFmtId="0" fontId="48" fillId="3" borderId="0" applyNumberFormat="0" applyBorder="0" applyAlignment="0" applyProtection="0">
      <alignment vertical="center"/>
    </xf>
    <xf numFmtId="0" fontId="10" fillId="0" borderId="0" applyNumberFormat="0" applyFont="0" applyFill="0" applyBorder="0" applyAlignment="0" applyProtection="0">
      <alignment horizontal="left"/>
    </xf>
    <xf numFmtId="15" fontId="10" fillId="0" borderId="0" applyFont="0" applyFill="0" applyBorder="0" applyAlignment="0" applyProtection="0"/>
    <xf numFmtId="0" fontId="127" fillId="3" borderId="0" applyNumberFormat="0" applyBorder="0" applyAlignment="0" applyProtection="0">
      <alignment vertical="center"/>
    </xf>
    <xf numFmtId="15" fontId="40" fillId="0" borderId="0" applyFont="0" applyFill="0" applyBorder="0" applyAlignment="0" applyProtection="0"/>
    <xf numFmtId="0" fontId="39" fillId="3" borderId="0" applyNumberFormat="0" applyBorder="0" applyAlignment="0" applyProtection="0">
      <alignment vertical="center"/>
    </xf>
    <xf numFmtId="0" fontId="57" fillId="14" borderId="0" applyNumberFormat="0" applyBorder="0" applyAlignment="0" applyProtection="0">
      <alignment vertical="center"/>
    </xf>
    <xf numFmtId="15" fontId="40" fillId="0" borderId="0" applyFont="0" applyFill="0" applyBorder="0" applyAlignment="0" applyProtection="0"/>
    <xf numFmtId="15" fontId="10" fillId="0" borderId="0" applyFont="0" applyFill="0" applyBorder="0" applyAlignment="0" applyProtection="0"/>
    <xf numFmtId="0" fontId="70" fillId="0" borderId="14" applyNumberFormat="0" applyFill="0" applyAlignment="0" applyProtection="0">
      <alignment vertical="center"/>
    </xf>
    <xf numFmtId="4" fontId="40" fillId="0" borderId="0" applyFont="0" applyFill="0" applyBorder="0" applyAlignment="0" applyProtection="0"/>
    <xf numFmtId="0" fontId="84" fillId="0" borderId="0"/>
    <xf numFmtId="0" fontId="39" fillId="9" borderId="0" applyNumberFormat="0" applyBorder="0" applyAlignment="0" applyProtection="0">
      <alignment vertical="center"/>
    </xf>
    <xf numFmtId="4" fontId="10" fillId="0" borderId="0" applyFont="0" applyFill="0" applyBorder="0" applyAlignment="0" applyProtection="0"/>
    <xf numFmtId="0" fontId="10" fillId="0" borderId="0"/>
    <xf numFmtId="0" fontId="89" fillId="0" borderId="24">
      <alignment horizontal="center"/>
    </xf>
    <xf numFmtId="0" fontId="57" fillId="14" borderId="0" applyNumberFormat="0" applyBorder="0" applyAlignment="0" applyProtection="0">
      <alignment vertical="center"/>
    </xf>
    <xf numFmtId="0" fontId="10" fillId="0" borderId="0"/>
    <xf numFmtId="3" fontId="40" fillId="0" borderId="0" applyFont="0" applyFill="0" applyBorder="0" applyAlignment="0" applyProtection="0"/>
    <xf numFmtId="0" fontId="10" fillId="0" borderId="0"/>
    <xf numFmtId="3" fontId="10" fillId="0" borderId="0" applyFont="0" applyFill="0" applyBorder="0" applyAlignment="0" applyProtection="0"/>
    <xf numFmtId="0" fontId="10" fillId="0" borderId="0"/>
    <xf numFmtId="3" fontId="40" fillId="0" borderId="0" applyFont="0" applyFill="0" applyBorder="0" applyAlignment="0" applyProtection="0"/>
    <xf numFmtId="0" fontId="10" fillId="0" borderId="0"/>
    <xf numFmtId="3" fontId="40" fillId="0" borderId="0" applyFont="0" applyFill="0" applyBorder="0" applyAlignment="0" applyProtection="0"/>
    <xf numFmtId="3" fontId="10" fillId="0" borderId="0" applyFont="0" applyFill="0" applyBorder="0" applyAlignment="0" applyProtection="0"/>
    <xf numFmtId="0" fontId="10" fillId="60" borderId="0" applyNumberFormat="0" applyFont="0" applyBorder="0" applyAlignment="0" applyProtection="0"/>
    <xf numFmtId="0" fontId="40" fillId="60" borderId="0" applyNumberFormat="0" applyFont="0" applyBorder="0" applyAlignment="0" applyProtection="0"/>
    <xf numFmtId="0" fontId="10" fillId="0" borderId="0">
      <alignment vertical="center"/>
    </xf>
    <xf numFmtId="0" fontId="10" fillId="0" borderId="0">
      <alignment vertical="center"/>
    </xf>
    <xf numFmtId="0" fontId="10" fillId="60" borderId="0" applyNumberFormat="0" applyFont="0" applyBorder="0" applyAlignment="0" applyProtection="0"/>
    <xf numFmtId="3" fontId="131" fillId="0" borderId="0"/>
    <xf numFmtId="0" fontId="87" fillId="45" borderId="9">
      <protection locked="0"/>
    </xf>
    <xf numFmtId="0" fontId="10" fillId="0" borderId="0"/>
    <xf numFmtId="0" fontId="133" fillId="14" borderId="0" applyNumberFormat="0" applyBorder="0" applyAlignment="0" applyProtection="0">
      <alignment vertical="center"/>
    </xf>
    <xf numFmtId="0" fontId="87" fillId="45" borderId="9">
      <protection locked="0"/>
    </xf>
    <xf numFmtId="0" fontId="10" fillId="0" borderId="0"/>
    <xf numFmtId="0" fontId="87" fillId="45" borderId="9">
      <protection locked="0"/>
    </xf>
    <xf numFmtId="0" fontId="135" fillId="0" borderId="0"/>
    <xf numFmtId="0" fontId="87" fillId="45" borderId="9">
      <protection locked="0"/>
    </xf>
    <xf numFmtId="0" fontId="54" fillId="14" borderId="0" applyNumberFormat="0" applyBorder="0" applyAlignment="0" applyProtection="0">
      <alignment vertical="center"/>
    </xf>
    <xf numFmtId="0" fontId="87" fillId="45" borderId="9">
      <protection locked="0"/>
    </xf>
    <xf numFmtId="0" fontId="54" fillId="14" borderId="0" applyNumberFormat="0" applyBorder="0" applyAlignment="0" applyProtection="0">
      <alignment vertical="center"/>
    </xf>
    <xf numFmtId="0" fontId="87" fillId="45" borderId="9">
      <protection locked="0"/>
    </xf>
    <xf numFmtId="0" fontId="10" fillId="0" borderId="0"/>
    <xf numFmtId="0" fontId="110" fillId="9" borderId="0" applyNumberFormat="0" applyBorder="0" applyAlignment="0" applyProtection="0">
      <alignment vertical="center"/>
    </xf>
    <xf numFmtId="0" fontId="48" fillId="3" borderId="0" applyNumberFormat="0" applyBorder="0" applyAlignment="0" applyProtection="0">
      <alignment vertical="center"/>
    </xf>
    <xf numFmtId="0" fontId="87" fillId="45" borderId="9">
      <protection locked="0"/>
    </xf>
    <xf numFmtId="0" fontId="10" fillId="0" borderId="0"/>
    <xf numFmtId="0" fontId="110" fillId="9" borderId="0" applyNumberFormat="0" applyBorder="0" applyAlignment="0" applyProtection="0">
      <alignment vertical="center"/>
    </xf>
    <xf numFmtId="0" fontId="74" fillId="0" borderId="21" applyNumberFormat="0" applyFill="0" applyAlignment="0" applyProtection="0">
      <alignment vertical="center"/>
    </xf>
    <xf numFmtId="0" fontId="87" fillId="45" borderId="9">
      <protection locked="0"/>
    </xf>
    <xf numFmtId="0" fontId="10" fillId="0" borderId="0">
      <alignment vertical="center"/>
    </xf>
    <xf numFmtId="0" fontId="87" fillId="45" borderId="9">
      <protection locked="0"/>
    </xf>
    <xf numFmtId="0" fontId="71" fillId="0" borderId="37" applyNumberFormat="0" applyFill="0" applyAlignment="0" applyProtection="0">
      <alignment vertical="center"/>
    </xf>
    <xf numFmtId="0" fontId="87" fillId="45" borderId="9">
      <protection locked="0"/>
    </xf>
    <xf numFmtId="0" fontId="39" fillId="3" borderId="0" applyNumberFormat="0" applyBorder="0" applyAlignment="0" applyProtection="0">
      <alignment vertical="center"/>
    </xf>
    <xf numFmtId="0" fontId="128" fillId="0" borderId="33" applyNumberFormat="0" applyFill="0" applyAlignment="0" applyProtection="0">
      <alignment vertical="center"/>
    </xf>
    <xf numFmtId="0" fontId="80" fillId="0" borderId="0" applyNumberFormat="0" applyFill="0" applyBorder="0" applyAlignment="0" applyProtection="0"/>
    <xf numFmtId="0" fontId="128" fillId="0" borderId="33" applyNumberFormat="0" applyFill="0" applyAlignment="0" applyProtection="0">
      <alignment vertical="center"/>
    </xf>
    <xf numFmtId="0" fontId="120" fillId="0" borderId="0" applyNumberFormat="0" applyFill="0" applyBorder="0" applyAlignment="0" applyProtection="0">
      <alignment vertical="center"/>
    </xf>
    <xf numFmtId="0" fontId="138" fillId="0" borderId="0"/>
    <xf numFmtId="0" fontId="110" fillId="9" borderId="0" applyNumberFormat="0" applyBorder="0" applyAlignment="0" applyProtection="0">
      <alignment vertical="center"/>
    </xf>
    <xf numFmtId="192" fontId="10" fillId="0" borderId="0" applyFont="0" applyFill="0" applyBorder="0" applyAlignment="0" applyProtection="0"/>
    <xf numFmtId="0" fontId="48" fillId="3" borderId="0" applyNumberFormat="0" applyBorder="0" applyAlignment="0" applyProtection="0">
      <alignment vertical="center"/>
    </xf>
    <xf numFmtId="178" fontId="10" fillId="0" borderId="0" applyFont="0" applyFill="0" applyBorder="0" applyAlignment="0" applyProtection="0"/>
    <xf numFmtId="0" fontId="48" fillId="3" borderId="0" applyNumberFormat="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0" fillId="0" borderId="0" applyProtection="0">
      <alignment vertical="center"/>
    </xf>
    <xf numFmtId="9" fontId="10" fillId="0" borderId="0" applyFont="0" applyFill="0" applyBorder="0" applyAlignment="0" applyProtection="0">
      <alignment vertical="center"/>
    </xf>
    <xf numFmtId="211" fontId="40" fillId="0" borderId="0" applyFont="0" applyFill="0" applyBorder="0" applyAlignment="0" applyProtection="0"/>
    <xf numFmtId="0" fontId="56" fillId="0" borderId="8" applyNumberFormat="0" applyFill="0" applyProtection="0">
      <alignment horizontal="right"/>
    </xf>
    <xf numFmtId="0" fontId="59" fillId="7" borderId="0" applyProtection="0">
      <alignment vertical="center"/>
    </xf>
    <xf numFmtId="0" fontId="112" fillId="0" borderId="13" applyNumberFormat="0" applyFill="0" applyAlignment="0" applyProtection="0">
      <alignment vertical="center"/>
    </xf>
    <xf numFmtId="0" fontId="43" fillId="0" borderId="13" applyNumberFormat="0" applyFill="0" applyAlignment="0" applyProtection="0">
      <alignment vertical="center"/>
    </xf>
    <xf numFmtId="0" fontId="83" fillId="12" borderId="12" applyNumberFormat="0" applyAlignment="0" applyProtection="0">
      <alignment vertical="center"/>
    </xf>
    <xf numFmtId="0" fontId="112" fillId="0" borderId="13" applyNumberFormat="0" applyFill="0" applyAlignment="0" applyProtection="0">
      <alignment vertical="center"/>
    </xf>
    <xf numFmtId="0" fontId="112" fillId="0" borderId="13" applyNumberFormat="0" applyFill="0" applyAlignment="0" applyProtection="0">
      <alignment vertical="center"/>
    </xf>
    <xf numFmtId="0" fontId="74" fillId="0" borderId="32" applyProtection="0">
      <alignment vertical="center"/>
    </xf>
    <xf numFmtId="0" fontId="21" fillId="0" borderId="0">
      <alignment vertical="center"/>
    </xf>
    <xf numFmtId="0" fontId="70"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10" fillId="0" borderId="0">
      <alignment vertical="center"/>
    </xf>
    <xf numFmtId="0" fontId="70" fillId="0" borderId="14" applyNumberFormat="0" applyFill="0" applyAlignment="0" applyProtection="0">
      <alignment vertical="center"/>
    </xf>
    <xf numFmtId="0" fontId="57" fillId="14" borderId="0" applyNumberFormat="0" applyBorder="0" applyAlignment="0" applyProtection="0">
      <alignment vertical="center"/>
    </xf>
    <xf numFmtId="0" fontId="74" fillId="0" borderId="21" applyNumberFormat="0" applyFill="0" applyAlignment="0" applyProtection="0">
      <alignment vertical="center"/>
    </xf>
    <xf numFmtId="0" fontId="40" fillId="0" borderId="0">
      <alignment vertical="center"/>
    </xf>
    <xf numFmtId="0" fontId="71" fillId="0" borderId="18" applyProtection="0">
      <alignment vertical="center"/>
    </xf>
    <xf numFmtId="0" fontId="63" fillId="0" borderId="17" applyNumberFormat="0" applyFill="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39" fillId="3" borderId="0" applyNumberFormat="0" applyBorder="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39" fillId="3" borderId="0" applyNumberFormat="0" applyBorder="0" applyAlignment="0" applyProtection="0">
      <alignment vertical="center"/>
    </xf>
    <xf numFmtId="0" fontId="71" fillId="0" borderId="18" applyProtection="0">
      <alignment vertical="center"/>
    </xf>
    <xf numFmtId="0" fontId="71" fillId="0" borderId="37" applyNumberFormat="0" applyFill="0" applyAlignment="0" applyProtection="0">
      <alignment vertical="center"/>
    </xf>
    <xf numFmtId="0" fontId="63" fillId="0" borderId="0" applyNumberFormat="0" applyFill="0" applyBorder="0" applyAlignment="0" applyProtection="0">
      <alignment vertical="center"/>
    </xf>
    <xf numFmtId="43" fontId="10" fillId="0" borderId="0" applyFont="0" applyFill="0" applyBorder="0" applyAlignment="0" applyProtection="0">
      <alignment vertical="center"/>
    </xf>
    <xf numFmtId="0" fontId="48" fillId="3" borderId="0" applyNumberFormat="0" applyBorder="0" applyAlignment="0" applyProtection="0">
      <alignment vertical="center"/>
    </xf>
    <xf numFmtId="0" fontId="77"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40" fillId="9" borderId="0" applyNumberFormat="0" applyBorder="0" applyAlignment="0" applyProtection="0">
      <alignment vertical="center"/>
    </xf>
    <xf numFmtId="0" fontId="77" fillId="0" borderId="0" applyNumberFormat="0" applyFill="0" applyBorder="0" applyAlignment="0" applyProtection="0">
      <alignment vertical="center"/>
    </xf>
    <xf numFmtId="43" fontId="40" fillId="0" borderId="0" applyFont="0" applyFill="0" applyBorder="0" applyAlignment="0" applyProtection="0">
      <alignment vertical="center"/>
    </xf>
    <xf numFmtId="0" fontId="71" fillId="0" borderId="0" applyProtection="0">
      <alignment vertical="center"/>
    </xf>
    <xf numFmtId="43" fontId="1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10" fillId="0" borderId="0" applyFont="0" applyFill="0" applyBorder="0" applyAlignment="0" applyProtection="0">
      <alignment vertical="center"/>
    </xf>
    <xf numFmtId="0" fontId="48" fillId="3" borderId="0" applyNumberFormat="0" applyBorder="0" applyAlignment="0" applyProtection="0">
      <alignment vertical="center"/>
    </xf>
    <xf numFmtId="0" fontId="111" fillId="0" borderId="0" applyNumberFormat="0" applyFill="0" applyBorder="0" applyAlignment="0" applyProtection="0">
      <alignment vertical="center"/>
    </xf>
    <xf numFmtId="0" fontId="54" fillId="14" borderId="0" applyNumberFormat="0" applyBorder="0" applyAlignment="0" applyProtection="0">
      <alignment vertical="center"/>
    </xf>
    <xf numFmtId="0" fontId="111" fillId="0" borderId="0" applyNumberFormat="0" applyFill="0" applyBorder="0" applyAlignment="0" applyProtection="0">
      <alignment vertical="center"/>
    </xf>
    <xf numFmtId="0" fontId="54" fillId="14" borderId="0" applyNumberFormat="0" applyBorder="0" applyAlignment="0" applyProtection="0">
      <alignment vertical="center"/>
    </xf>
    <xf numFmtId="0" fontId="80" fillId="0" borderId="0" applyProtection="0">
      <alignment vertical="center"/>
    </xf>
    <xf numFmtId="0" fontId="54" fillId="14" borderId="0" applyNumberFormat="0" applyBorder="0" applyAlignment="0" applyProtection="0">
      <alignment vertical="center"/>
    </xf>
    <xf numFmtId="0" fontId="48" fillId="3" borderId="0" applyNumberFormat="0" applyBorder="0" applyAlignment="0" applyProtection="0">
      <alignment vertical="center"/>
    </xf>
    <xf numFmtId="0" fontId="111" fillId="0" borderId="0" applyNumberFormat="0" applyFill="0" applyBorder="0" applyAlignment="0" applyProtection="0">
      <alignment vertical="center"/>
    </xf>
    <xf numFmtId="0" fontId="48" fillId="3" borderId="0" applyNumberFormat="0" applyBorder="0" applyAlignment="0" applyProtection="0">
      <alignment vertical="center"/>
    </xf>
    <xf numFmtId="0" fontId="80" fillId="0" borderId="0" applyNumberFormat="0" applyFill="0" applyBorder="0" applyAlignment="0" applyProtection="0">
      <alignment vertical="center"/>
    </xf>
    <xf numFmtId="0" fontId="142" fillId="0" borderId="8" applyNumberFormat="0" applyFill="0" applyProtection="0">
      <alignment horizontal="center"/>
    </xf>
    <xf numFmtId="0" fontId="61" fillId="13" borderId="0" applyNumberFormat="0" applyBorder="0" applyAlignment="0" applyProtection="0">
      <alignment vertical="center"/>
    </xf>
    <xf numFmtId="0" fontId="39" fillId="3" borderId="0" applyNumberFormat="0" applyBorder="0" applyAlignment="0" applyProtection="0">
      <alignment vertical="center"/>
    </xf>
    <xf numFmtId="0" fontId="80" fillId="0" borderId="0" applyNumberFormat="0" applyFill="0" applyBorder="0" applyAlignment="0" applyProtection="0"/>
    <xf numFmtId="0" fontId="39" fillId="3" borderId="0" applyNumberFormat="0" applyBorder="0" applyAlignment="0" applyProtection="0">
      <alignment vertical="center"/>
    </xf>
    <xf numFmtId="0" fontId="80" fillId="0" borderId="0" applyNumberFormat="0" applyFill="0" applyBorder="0" applyAlignment="0" applyProtection="0"/>
    <xf numFmtId="0" fontId="80" fillId="0" borderId="0" applyNumberFormat="0" applyFill="0" applyBorder="0" applyAlignment="0" applyProtection="0"/>
    <xf numFmtId="0" fontId="143" fillId="0" borderId="11" applyNumberFormat="0" applyFill="0" applyProtection="0">
      <alignment horizontal="center"/>
    </xf>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10" fillId="0" borderId="0" applyFont="0" applyFill="0" applyBorder="0" applyAlignment="0" applyProtection="0"/>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59" fillId="7" borderId="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50" fillId="41" borderId="0" applyNumberFormat="0" applyBorder="0" applyAlignment="0" applyProtection="0">
      <alignment vertical="center"/>
    </xf>
    <xf numFmtId="0" fontId="39" fillId="3" borderId="0" applyNumberFormat="0" applyBorder="0" applyAlignment="0" applyProtection="0">
      <alignment vertical="center"/>
    </xf>
    <xf numFmtId="0" fontId="110" fillId="9" borderId="0" applyNumberFormat="0" applyBorder="0" applyAlignment="0" applyProtection="0">
      <alignment vertical="center"/>
    </xf>
    <xf numFmtId="0" fontId="39" fillId="3" borderId="0" applyNumberFormat="0" applyBorder="0" applyAlignment="0" applyProtection="0">
      <alignment vertical="center"/>
    </xf>
    <xf numFmtId="0" fontId="84" fillId="0" borderId="0"/>
    <xf numFmtId="0" fontId="10" fillId="0" borderId="0">
      <alignment vertical="center"/>
    </xf>
    <xf numFmtId="210" fontId="10" fillId="0" borderId="0" applyFont="0" applyFill="0" applyBorder="0" applyAlignment="0" applyProtection="0"/>
    <xf numFmtId="0" fontId="59" fillId="7" borderId="0" applyProtection="0">
      <alignment vertical="center"/>
    </xf>
    <xf numFmtId="0" fontId="110"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3"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10" fillId="0" borderId="0"/>
    <xf numFmtId="0" fontId="39" fillId="9"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10" fillId="34" borderId="19" applyNumberFormat="0" applyFont="0" applyAlignment="0" applyProtection="0">
      <alignment vertical="center"/>
    </xf>
    <xf numFmtId="0" fontId="54" fillId="14" borderId="0" applyNumberFormat="0" applyBorder="0" applyAlignment="0" applyProtection="0">
      <alignment vertical="center"/>
    </xf>
    <xf numFmtId="0" fontId="48" fillId="3" borderId="0" applyNumberFormat="0" applyBorder="0" applyAlignment="0" applyProtection="0">
      <alignment vertical="center"/>
    </xf>
    <xf numFmtId="0" fontId="10" fillId="0" borderId="0"/>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0" fillId="0" borderId="0"/>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83" fillId="12" borderId="12" applyNumberFormat="0" applyAlignment="0" applyProtection="0">
      <alignment vertical="center"/>
    </xf>
    <xf numFmtId="0" fontId="10" fillId="0" borderId="0"/>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10" fillId="0" borderId="0"/>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10" fillId="0" borderId="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59" fillId="7" borderId="0" applyProtection="0">
      <alignment vertical="center"/>
    </xf>
    <xf numFmtId="0" fontId="79" fillId="3" borderId="0" applyNumberFormat="0" applyBorder="0" applyAlignment="0" applyProtection="0">
      <alignment vertical="center"/>
    </xf>
    <xf numFmtId="0" fontId="114" fillId="3" borderId="0" applyNumberFormat="0" applyBorder="0" applyAlignment="0" applyProtection="0"/>
    <xf numFmtId="0" fontId="46" fillId="0" borderId="0"/>
    <xf numFmtId="0" fontId="120" fillId="0" borderId="0" applyProtection="0">
      <alignment vertical="center"/>
    </xf>
    <xf numFmtId="0" fontId="53" fillId="3" borderId="0" applyNumberFormat="0" applyBorder="0" applyAlignment="0" applyProtection="0">
      <alignment vertical="center"/>
    </xf>
    <xf numFmtId="0" fontId="39" fillId="3" borderId="0" applyNumberFormat="0" applyBorder="0" applyAlignment="0" applyProtection="0">
      <alignment vertical="center"/>
    </xf>
    <xf numFmtId="0" fontId="141" fillId="3" borderId="0" applyNumberFormat="0" applyBorder="0" applyAlignment="0" applyProtection="0"/>
    <xf numFmtId="0" fontId="57" fillId="14" borderId="0" applyNumberFormat="0" applyBorder="0" applyAlignment="0" applyProtection="0">
      <alignment vertical="center"/>
    </xf>
    <xf numFmtId="0" fontId="140" fillId="9" borderId="0" applyNumberFormat="0" applyBorder="0" applyAlignment="0" applyProtection="0">
      <alignment vertical="center"/>
    </xf>
    <xf numFmtId="0" fontId="114" fillId="3" borderId="0" applyNumberFormat="0" applyBorder="0" applyAlignment="0" applyProtection="0"/>
    <xf numFmtId="0" fontId="133" fillId="14" borderId="0" applyNumberFormat="0" applyBorder="0" applyAlignment="0" applyProtection="0">
      <alignment vertical="center"/>
    </xf>
    <xf numFmtId="0" fontId="114" fillId="3" borderId="0" applyNumberFormat="0" applyBorder="0" applyAlignment="0" applyProtection="0"/>
    <xf numFmtId="0" fontId="42" fillId="6" borderId="12" applyNumberFormat="0" applyAlignment="0" applyProtection="0">
      <alignment vertical="center"/>
    </xf>
    <xf numFmtId="0" fontId="140" fillId="9" borderId="0" applyNumberFormat="0" applyBorder="0" applyAlignment="0" applyProtection="0">
      <alignment vertical="center"/>
    </xf>
    <xf numFmtId="0" fontId="140" fillId="9" borderId="0" applyNumberFormat="0" applyBorder="0" applyAlignment="0" applyProtection="0">
      <alignment vertical="center"/>
    </xf>
    <xf numFmtId="0" fontId="140" fillId="9" borderId="0" applyNumberFormat="0" applyBorder="0" applyAlignment="0" applyProtection="0">
      <alignment vertical="center"/>
    </xf>
    <xf numFmtId="0" fontId="140" fillId="9" borderId="0" applyNumberFormat="0" applyBorder="0" applyAlignment="0" applyProtection="0">
      <alignment vertical="center"/>
    </xf>
    <xf numFmtId="0" fontId="110"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40" fillId="0" borderId="0">
      <alignment vertical="center"/>
    </xf>
    <xf numFmtId="0" fontId="39" fillId="9" borderId="0" applyNumberFormat="0" applyBorder="0" applyAlignment="0" applyProtection="0">
      <alignment vertical="center"/>
    </xf>
    <xf numFmtId="0" fontId="48" fillId="3" borderId="0" applyNumberFormat="0" applyBorder="0" applyAlignment="0" applyProtection="0">
      <alignment vertical="center"/>
    </xf>
    <xf numFmtId="0" fontId="10" fillId="0" borderId="0">
      <alignment vertical="center"/>
    </xf>
    <xf numFmtId="0" fontId="48"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39" fillId="3" borderId="0" applyNumberFormat="0" applyBorder="0" applyAlignment="0" applyProtection="0">
      <alignment vertical="center"/>
    </xf>
    <xf numFmtId="0" fontId="10" fillId="0" borderId="0"/>
    <xf numFmtId="0" fontId="10" fillId="0" borderId="0">
      <alignment vertical="center"/>
    </xf>
    <xf numFmtId="0" fontId="39" fillId="3" borderId="0" applyNumberFormat="0" applyBorder="0" applyAlignment="0" applyProtection="0">
      <alignment vertical="center"/>
    </xf>
    <xf numFmtId="0" fontId="79"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0"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10" fillId="0" borderId="0" applyNumberFormat="0" applyFill="0" applyBorder="0" applyAlignment="0" applyProtection="0"/>
    <xf numFmtId="0" fontId="114" fillId="3" borderId="0" applyNumberFormat="0" applyBorder="0" applyAlignment="0" applyProtection="0"/>
    <xf numFmtId="0" fontId="57" fillId="14" borderId="0" applyNumberFormat="0" applyBorder="0" applyAlignment="0" applyProtection="0">
      <alignment vertical="center"/>
    </xf>
    <xf numFmtId="0" fontId="39" fillId="9" borderId="0" applyNumberFormat="0" applyBorder="0" applyAlignment="0" applyProtection="0">
      <alignment vertical="center"/>
    </xf>
    <xf numFmtId="0" fontId="57" fillId="14" borderId="0" applyNumberFormat="0" applyBorder="0" applyAlignment="0" applyProtection="0">
      <alignment vertical="center"/>
    </xf>
    <xf numFmtId="0" fontId="39"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57" fillId="13" borderId="0" applyNumberFormat="0" applyBorder="0" applyAlignment="0" applyProtection="0">
      <alignment vertical="center"/>
    </xf>
    <xf numFmtId="0" fontId="48" fillId="3"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76" fillId="0" borderId="22" applyNumberFormat="0" applyFill="0" applyAlignment="0" applyProtection="0">
      <alignment vertical="center"/>
    </xf>
    <xf numFmtId="0" fontId="39" fillId="3" borderId="0" applyNumberFormat="0" applyBorder="0" applyAlignment="0" applyProtection="0">
      <alignment vertical="center"/>
    </xf>
    <xf numFmtId="0" fontId="84" fillId="0" borderId="0"/>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76" fillId="0" borderId="22" applyProtection="0">
      <alignment vertical="center"/>
    </xf>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39" fillId="3" borderId="0" applyNumberFormat="0" applyBorder="0" applyAlignment="0" applyProtection="0">
      <alignment vertical="center"/>
    </xf>
    <xf numFmtId="0" fontId="61" fillId="14" borderId="0" applyNumberFormat="0" applyBorder="0" applyAlignment="0" applyProtection="0"/>
    <xf numFmtId="0" fontId="83" fillId="12" borderId="12" applyNumberFormat="0" applyAlignment="0" applyProtection="0">
      <alignment vertical="center"/>
    </xf>
    <xf numFmtId="0" fontId="51" fillId="12" borderId="12" applyNumberFormat="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76" fillId="0" borderId="22" applyNumberFormat="0" applyFill="0" applyAlignment="0" applyProtection="0">
      <alignment vertical="center"/>
    </xf>
    <xf numFmtId="0" fontId="39" fillId="3" borderId="0" applyNumberFormat="0" applyBorder="0" applyAlignment="0" applyProtection="0">
      <alignment vertical="center"/>
    </xf>
    <xf numFmtId="0" fontId="107" fillId="0" borderId="22" applyNumberFormat="0" applyFill="0" applyAlignment="0" applyProtection="0">
      <alignment vertical="center"/>
    </xf>
    <xf numFmtId="0" fontId="48" fillId="3" borderId="0" applyNumberFormat="0" applyBorder="0" applyAlignment="0" applyProtection="0">
      <alignment vertical="center"/>
    </xf>
    <xf numFmtId="0" fontId="41" fillId="10" borderId="0" applyNumberFormat="0" applyBorder="0" applyAlignment="0" applyProtection="0">
      <alignment vertical="center"/>
    </xf>
    <xf numFmtId="0" fontId="48"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10" fillId="0" borderId="0"/>
    <xf numFmtId="0" fontId="115" fillId="1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08" fillId="0" borderId="0"/>
    <xf numFmtId="0" fontId="48" fillId="3" borderId="0" applyNumberFormat="0" applyBorder="0" applyAlignment="0" applyProtection="0">
      <alignment vertical="center"/>
    </xf>
    <xf numFmtId="0" fontId="108" fillId="0" borderId="0"/>
    <xf numFmtId="0" fontId="48" fillId="3" borderId="0" applyNumberFormat="0" applyBorder="0" applyAlignment="0" applyProtection="0">
      <alignment vertical="center"/>
    </xf>
    <xf numFmtId="0" fontId="57" fillId="13" borderId="0" applyNumberFormat="0" applyBorder="0" applyAlignment="0" applyProtection="0">
      <alignment vertical="center"/>
    </xf>
    <xf numFmtId="0" fontId="108" fillId="0" borderId="0"/>
    <xf numFmtId="0" fontId="48" fillId="3" borderId="0" applyNumberFormat="0" applyBorder="0" applyAlignment="0" applyProtection="0">
      <alignment vertical="center"/>
    </xf>
    <xf numFmtId="0" fontId="144" fillId="12" borderId="20" applyNumberFormat="0" applyAlignment="0" applyProtection="0">
      <alignment vertical="center"/>
    </xf>
    <xf numFmtId="0" fontId="39" fillId="3" borderId="0" applyNumberFormat="0" applyBorder="0" applyAlignment="0" applyProtection="0">
      <alignment vertical="center"/>
    </xf>
    <xf numFmtId="0" fontId="57" fillId="14" borderId="0" applyNumberFormat="0" applyBorder="0" applyAlignment="0" applyProtection="0">
      <alignment vertical="center"/>
    </xf>
    <xf numFmtId="0" fontId="39" fillId="9" borderId="0" applyNumberFormat="0" applyBorder="0" applyAlignment="0" applyProtection="0">
      <alignment vertical="center"/>
    </xf>
    <xf numFmtId="0" fontId="10" fillId="0" borderId="0">
      <alignment vertical="center"/>
    </xf>
    <xf numFmtId="0" fontId="57" fillId="14" borderId="0" applyNumberFormat="0" applyBorder="0" applyAlignment="0" applyProtection="0">
      <alignment vertical="center"/>
    </xf>
    <xf numFmtId="0" fontId="39" fillId="9" borderId="0" applyNumberFormat="0" applyBorder="0" applyAlignment="0" applyProtection="0">
      <alignment vertical="center"/>
    </xf>
    <xf numFmtId="0" fontId="48" fillId="3" borderId="0" applyNumberFormat="0" applyBorder="0" applyAlignment="0" applyProtection="0">
      <alignment vertical="center"/>
    </xf>
    <xf numFmtId="0" fontId="84" fillId="0" borderId="0"/>
    <xf numFmtId="0" fontId="54" fillId="14"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48" fillId="3" borderId="0" applyNumberFormat="0" applyBorder="0" applyAlignment="0" applyProtection="0">
      <alignment vertical="center"/>
    </xf>
    <xf numFmtId="0" fontId="57" fillId="1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0" fillId="0" borderId="0"/>
    <xf numFmtId="0" fontId="48" fillId="3" borderId="0" applyNumberFormat="0" applyBorder="0" applyAlignment="0" applyProtection="0">
      <alignment vertical="center"/>
    </xf>
    <xf numFmtId="0" fontId="54" fillId="14" borderId="0" applyNumberFormat="0" applyBorder="0" applyAlignment="0" applyProtection="0">
      <alignment vertical="center"/>
    </xf>
    <xf numFmtId="199" fontId="10" fillId="0" borderId="0" applyFont="0" applyFill="0" applyBorder="0" applyAlignment="0" applyProtection="0"/>
    <xf numFmtId="0" fontId="39" fillId="3" borderId="0" applyNumberFormat="0" applyBorder="0" applyAlignment="0" applyProtection="0">
      <alignment vertical="center"/>
    </xf>
    <xf numFmtId="0" fontId="61" fillId="13" borderId="0" applyNumberFormat="0" applyBorder="0" applyAlignment="0" applyProtection="0">
      <alignment vertical="center"/>
    </xf>
    <xf numFmtId="0" fontId="54" fillId="14" borderId="0" applyNumberFormat="0" applyBorder="0" applyAlignment="0" applyProtection="0">
      <alignment vertical="center"/>
    </xf>
    <xf numFmtId="199" fontId="10" fillId="0" borderId="0" applyFont="0" applyFill="0" applyBorder="0" applyAlignment="0" applyProtection="0"/>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0" fillId="0" borderId="0">
      <alignment vertical="center"/>
    </xf>
    <xf numFmtId="0" fontId="39" fillId="3" borderId="0" applyNumberFormat="0" applyBorder="0" applyAlignment="0" applyProtection="0">
      <alignment vertical="center"/>
    </xf>
    <xf numFmtId="0" fontId="83" fillId="12" borderId="12" applyNumberFormat="0" applyAlignment="0" applyProtection="0">
      <alignment vertical="center"/>
    </xf>
    <xf numFmtId="0" fontId="79" fillId="9" borderId="0" applyNumberFormat="0" applyBorder="0" applyAlignment="0" applyProtection="0">
      <alignment vertical="center"/>
    </xf>
    <xf numFmtId="0" fontId="48" fillId="3" borderId="0" applyNumberFormat="0" applyBorder="0" applyAlignment="0" applyProtection="0">
      <alignment vertical="center"/>
    </xf>
    <xf numFmtId="0" fontId="57" fillId="14"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0" fillId="0" borderId="0">
      <alignment vertical="center"/>
    </xf>
    <xf numFmtId="0" fontId="61" fillId="13" borderId="0" applyNumberFormat="0" applyBorder="0" applyAlignment="0" applyProtection="0">
      <alignment vertical="center"/>
    </xf>
    <xf numFmtId="0" fontId="84" fillId="0" borderId="0"/>
    <xf numFmtId="0" fontId="10" fillId="0" borderId="0">
      <alignment vertical="center"/>
    </xf>
    <xf numFmtId="0" fontId="134" fillId="0" borderId="0"/>
    <xf numFmtId="0" fontId="134" fillId="0" borderId="0"/>
    <xf numFmtId="0" fontId="10" fillId="0" borderId="0">
      <alignment vertical="center"/>
    </xf>
    <xf numFmtId="0" fontId="40" fillId="0" borderId="0">
      <alignment vertical="center"/>
    </xf>
    <xf numFmtId="0" fontId="10" fillId="0" borderId="0"/>
    <xf numFmtId="0" fontId="10" fillId="0" borderId="0"/>
    <xf numFmtId="0" fontId="10" fillId="0" borderId="0"/>
    <xf numFmtId="0" fontId="57" fillId="13" borderId="0" applyNumberFormat="0" applyBorder="0" applyAlignment="0" applyProtection="0">
      <alignment vertical="center"/>
    </xf>
    <xf numFmtId="0" fontId="10" fillId="0" borderId="0">
      <alignment vertical="center"/>
    </xf>
    <xf numFmtId="0" fontId="10" fillId="0" borderId="0"/>
    <xf numFmtId="0" fontId="10" fillId="0" borderId="0"/>
    <xf numFmtId="0" fontId="57"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40" fillId="0" borderId="0"/>
    <xf numFmtId="0" fontId="84" fillId="0" borderId="0"/>
    <xf numFmtId="0" fontId="10" fillId="0" borderId="0">
      <alignment vertical="center"/>
    </xf>
    <xf numFmtId="0" fontId="84" fillId="0" borderId="0"/>
    <xf numFmtId="0" fontId="59"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4" fillId="43" borderId="3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34" borderId="19" applyNumberFormat="0" applyFont="0" applyAlignment="0" applyProtection="0">
      <alignment vertical="center"/>
    </xf>
    <xf numFmtId="0" fontId="0" fillId="0" borderId="0">
      <alignment vertical="center"/>
    </xf>
    <xf numFmtId="0" fontId="10" fillId="0" borderId="0">
      <alignment vertical="center"/>
    </xf>
    <xf numFmtId="0" fontId="106" fillId="43" borderId="31"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xf numFmtId="0" fontId="86" fillId="15" borderId="0" applyNumberFormat="0" applyBorder="0" applyAlignment="0" applyProtection="0">
      <alignment vertical="center"/>
    </xf>
    <xf numFmtId="0" fontId="10" fillId="0" borderId="0">
      <alignment vertical="center"/>
    </xf>
    <xf numFmtId="0" fontId="10" fillId="34" borderId="19" applyNumberFormat="0" applyFont="0" applyAlignment="0" applyProtection="0">
      <alignment vertical="center"/>
    </xf>
    <xf numFmtId="0" fontId="134" fillId="0" borderId="0"/>
    <xf numFmtId="0" fontId="10" fillId="0" borderId="0">
      <alignment vertical="center"/>
    </xf>
    <xf numFmtId="0" fontId="106" fillId="43" borderId="31" applyNumberFormat="0" applyAlignment="0" applyProtection="0">
      <alignment vertical="center"/>
    </xf>
    <xf numFmtId="0" fontId="10" fillId="0" borderId="0">
      <alignment vertical="center"/>
    </xf>
    <xf numFmtId="0" fontId="10" fillId="0" borderId="0">
      <alignment vertical="center"/>
    </xf>
    <xf numFmtId="0" fontId="134" fillId="0" borderId="0"/>
    <xf numFmtId="0" fontId="58" fillId="13" borderId="0" applyNumberFormat="0" applyBorder="0" applyAlignment="0" applyProtection="0">
      <alignment vertical="center"/>
    </xf>
    <xf numFmtId="0" fontId="134" fillId="0" borderId="0"/>
    <xf numFmtId="0" fontId="10" fillId="0" borderId="0">
      <alignment vertical="center"/>
    </xf>
    <xf numFmtId="0" fontId="10" fillId="0" borderId="0">
      <alignment vertical="center"/>
    </xf>
    <xf numFmtId="0" fontId="104" fillId="43" borderId="31" applyNumberFormat="0" applyAlignment="0" applyProtection="0">
      <alignment vertical="center"/>
    </xf>
    <xf numFmtId="0" fontId="4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40" fillId="0" borderId="0"/>
    <xf numFmtId="0" fontId="41" fillId="44" borderId="0" applyNumberFormat="0" applyBorder="0" applyAlignment="0" applyProtection="0">
      <alignment vertical="center"/>
    </xf>
    <xf numFmtId="0" fontId="40" fillId="0" borderId="0"/>
    <xf numFmtId="0" fontId="41" fillId="66" borderId="0" applyNumberFormat="0" applyBorder="0" applyAlignment="0" applyProtection="0">
      <alignment vertical="center"/>
    </xf>
    <xf numFmtId="0" fontId="40" fillId="0" borderId="0"/>
    <xf numFmtId="0" fontId="10" fillId="0" borderId="0">
      <alignment vertical="center"/>
    </xf>
    <xf numFmtId="0" fontId="40" fillId="0" borderId="0"/>
    <xf numFmtId="0" fontId="40" fillId="0" borderId="0">
      <alignment vertical="center"/>
    </xf>
    <xf numFmtId="0" fontId="40" fillId="0" borderId="0" applyProtection="0"/>
    <xf numFmtId="0" fontId="57" fillId="14"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15" fillId="13" borderId="0" applyNumberFormat="0" applyBorder="0" applyAlignment="0" applyProtection="0">
      <alignment vertical="center"/>
    </xf>
    <xf numFmtId="0" fontId="40" fillId="0" borderId="0">
      <alignment vertical="center"/>
    </xf>
    <xf numFmtId="0" fontId="40"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applyProtection="0"/>
    <xf numFmtId="0" fontId="40" fillId="0" borderId="0" applyProtection="0"/>
    <xf numFmtId="0" fontId="10" fillId="0" borderId="0"/>
    <xf numFmtId="0" fontId="144" fillId="12"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2" fillId="6" borderId="12" applyProtection="0">
      <alignment vertical="center"/>
    </xf>
    <xf numFmtId="0" fontId="40" fillId="0" borderId="0">
      <alignment vertical="center"/>
    </xf>
    <xf numFmtId="0" fontId="42" fillId="6" borderId="12" applyNumberFormat="0" applyAlignment="0" applyProtection="0">
      <alignment vertical="center"/>
    </xf>
    <xf numFmtId="0" fontId="40" fillId="0" borderId="0">
      <alignment vertical="center"/>
    </xf>
    <xf numFmtId="0" fontId="42" fillId="6" borderId="12" applyNumberFormat="0" applyAlignment="0" applyProtection="0">
      <alignment vertical="center"/>
    </xf>
    <xf numFmtId="0" fontId="40" fillId="0" borderId="0"/>
    <xf numFmtId="0" fontId="133" fillId="14" borderId="0" applyNumberFormat="0" applyBorder="0" applyAlignment="0" applyProtection="0">
      <alignment vertical="center"/>
    </xf>
    <xf numFmtId="0" fontId="4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3" fillId="8" borderId="20" applyNumberFormat="0" applyAlignment="0" applyProtection="0">
      <alignment vertical="center"/>
    </xf>
    <xf numFmtId="0" fontId="10" fillId="0" borderId="0"/>
    <xf numFmtId="0" fontId="10" fillId="0" borderId="0"/>
    <xf numFmtId="0" fontId="57" fillId="14" borderId="0" applyNumberFormat="0" applyBorder="0" applyAlignment="0" applyProtection="0">
      <alignment vertical="center"/>
    </xf>
    <xf numFmtId="0" fontId="10" fillId="0" borderId="0"/>
    <xf numFmtId="0" fontId="57" fillId="14" borderId="0" applyNumberFormat="0" applyBorder="0" applyAlignment="0" applyProtection="0">
      <alignment vertical="center"/>
    </xf>
    <xf numFmtId="0" fontId="10" fillId="0" borderId="0"/>
    <xf numFmtId="0" fontId="10" fillId="0" borderId="0"/>
    <xf numFmtId="0" fontId="41" fillId="6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57"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54" fillId="14" borderId="0" applyNumberFormat="0" applyBorder="0" applyAlignment="0" applyProtection="0">
      <alignment vertical="center"/>
    </xf>
    <xf numFmtId="0" fontId="10" fillId="0" borderId="0"/>
    <xf numFmtId="0" fontId="54" fillId="14" borderId="0" applyNumberFormat="0" applyBorder="0" applyAlignment="0" applyProtection="0">
      <alignment vertical="center"/>
    </xf>
    <xf numFmtId="0" fontId="10" fillId="0" borderId="0"/>
    <xf numFmtId="0" fontId="10" fillId="0" borderId="0"/>
    <xf numFmtId="0" fontId="10" fillId="0" borderId="0"/>
    <xf numFmtId="0" fontId="61" fillId="14" borderId="0" applyNumberFormat="0" applyBorder="0" applyAlignment="0" applyProtection="0"/>
    <xf numFmtId="0" fontId="10" fillId="0" borderId="0"/>
    <xf numFmtId="0" fontId="106" fillId="43" borderId="31" applyProtection="0">
      <alignment vertical="center"/>
    </xf>
    <xf numFmtId="0" fontId="41" fillId="19" borderId="0" applyNumberFormat="0" applyBorder="0" applyAlignment="0" applyProtection="0">
      <alignment vertical="center"/>
    </xf>
    <xf numFmtId="0" fontId="10" fillId="0" borderId="0"/>
    <xf numFmtId="0" fontId="145" fillId="6" borderId="12" applyNumberFormat="0" applyAlignment="0" applyProtection="0">
      <alignment vertical="center"/>
    </xf>
    <xf numFmtId="0" fontId="10" fillId="0" borderId="0"/>
    <xf numFmtId="41" fontId="10" fillId="0" borderId="0" applyFont="0" applyFill="0" applyBorder="0" applyAlignment="0" applyProtection="0">
      <alignment vertical="center"/>
    </xf>
    <xf numFmtId="0" fontId="10" fillId="0" borderId="0"/>
    <xf numFmtId="0" fontId="10" fillId="0" borderId="0"/>
    <xf numFmtId="0" fontId="10" fillId="0" borderId="0"/>
    <xf numFmtId="0" fontId="40" fillId="0" borderId="0">
      <alignment vertical="center"/>
    </xf>
    <xf numFmtId="0" fontId="10" fillId="0" borderId="0">
      <alignment vertical="center"/>
    </xf>
    <xf numFmtId="0" fontId="0" fillId="0" borderId="0"/>
    <xf numFmtId="0" fontId="10" fillId="0" borderId="0">
      <alignment vertical="center"/>
    </xf>
    <xf numFmtId="0" fontId="68" fillId="31" borderId="0" applyNumberFormat="0" applyBorder="0" applyAlignment="0" applyProtection="0"/>
    <xf numFmtId="0" fontId="10" fillId="0" borderId="0"/>
    <xf numFmtId="0" fontId="0" fillId="0" borderId="0"/>
    <xf numFmtId="0" fontId="68" fillId="31" borderId="0" applyNumberFormat="0" applyBorder="0" applyAlignment="0" applyProtection="0"/>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40" fillId="0" borderId="0">
      <alignment vertical="center"/>
    </xf>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57" fillId="14" borderId="0" applyNumberFormat="0" applyBorder="0" applyAlignment="0" applyProtection="0">
      <alignment vertical="center"/>
    </xf>
    <xf numFmtId="201" fontId="10" fillId="0" borderId="0" applyFont="0" applyFill="0" applyBorder="0" applyAlignment="0" applyProtection="0"/>
    <xf numFmtId="0" fontId="10" fillId="0" borderId="0"/>
    <xf numFmtId="0" fontId="10" fillId="0" borderId="0"/>
    <xf numFmtId="0" fontId="10" fillId="0" borderId="0"/>
    <xf numFmtId="0" fontId="10" fillId="0" borderId="0">
      <alignment vertical="center"/>
    </xf>
    <xf numFmtId="0" fontId="10" fillId="0" borderId="0">
      <alignment vertical="center"/>
    </xf>
    <xf numFmtId="0" fontId="84" fillId="0" borderId="0"/>
    <xf numFmtId="0" fontId="10" fillId="0" borderId="0">
      <alignment vertical="center"/>
    </xf>
    <xf numFmtId="0" fontId="10" fillId="0" borderId="0">
      <alignment vertical="center"/>
    </xf>
    <xf numFmtId="0" fontId="10" fillId="0" borderId="0">
      <alignment vertical="center"/>
    </xf>
    <xf numFmtId="0" fontId="57" fillId="14" borderId="0" applyNumberFormat="0" applyBorder="0" applyAlignment="0" applyProtection="0">
      <alignment vertical="center"/>
    </xf>
    <xf numFmtId="0" fontId="84" fillId="0" borderId="0"/>
    <xf numFmtId="0" fontId="10" fillId="0" borderId="0">
      <alignment vertical="center"/>
    </xf>
    <xf numFmtId="0" fontId="10" fillId="0" borderId="0">
      <alignment vertical="center"/>
    </xf>
    <xf numFmtId="0" fontId="10" fillId="0" borderId="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4" fillId="0" borderId="0"/>
    <xf numFmtId="0" fontId="54" fillId="14" borderId="0" applyNumberFormat="0" applyBorder="0" applyAlignment="0" applyProtection="0">
      <alignment vertical="center"/>
    </xf>
    <xf numFmtId="0" fontId="40" fillId="0" borderId="0">
      <alignment vertical="center"/>
    </xf>
    <xf numFmtId="0" fontId="10" fillId="0" borderId="0">
      <alignment vertical="center"/>
    </xf>
    <xf numFmtId="0" fontId="10" fillId="0" borderId="0">
      <alignment vertical="center"/>
    </xf>
    <xf numFmtId="0" fontId="40" fillId="0" borderId="0">
      <alignment vertical="center"/>
    </xf>
    <xf numFmtId="0" fontId="10" fillId="0" borderId="0">
      <alignment vertical="center"/>
    </xf>
    <xf numFmtId="0" fontId="40" fillId="0" borderId="0"/>
    <xf numFmtId="0" fontId="8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4"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57" fillId="13" borderId="0" applyNumberFormat="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43" fontId="40" fillId="0" borderId="0" applyFont="0" applyFill="0" applyBorder="0" applyAlignment="0" applyProtection="0">
      <alignment vertical="center"/>
    </xf>
    <xf numFmtId="0" fontId="84" fillId="0" borderId="0"/>
    <xf numFmtId="0" fontId="134" fillId="0" borderId="0"/>
    <xf numFmtId="0" fontId="115" fillId="1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57" fillId="14" borderId="0" applyNumberFormat="0" applyBorder="0" applyAlignment="0" applyProtection="0">
      <alignment vertical="center"/>
    </xf>
    <xf numFmtId="0" fontId="10" fillId="0" borderId="0"/>
    <xf numFmtId="0" fontId="10" fillId="0" borderId="0"/>
    <xf numFmtId="0" fontId="54" fillId="14" borderId="0" applyNumberFormat="0" applyBorder="0" applyAlignment="0" applyProtection="0">
      <alignment vertical="center"/>
    </xf>
    <xf numFmtId="0" fontId="10" fillId="0" borderId="0"/>
    <xf numFmtId="41" fontId="40" fillId="0" borderId="0" applyFont="0" applyFill="0" applyBorder="0" applyAlignment="0" applyProtection="0"/>
    <xf numFmtId="0" fontId="10" fillId="0" borderId="0"/>
    <xf numFmtId="0" fontId="10" fillId="0" borderId="0"/>
    <xf numFmtId="0" fontId="10" fillId="0" borderId="0"/>
    <xf numFmtId="0" fontId="134" fillId="0" borderId="0"/>
    <xf numFmtId="0" fontId="134" fillId="0" borderId="0"/>
    <xf numFmtId="0" fontId="134" fillId="0" borderId="0"/>
    <xf numFmtId="0" fontId="54" fillId="14" borderId="0" applyNumberFormat="0" applyBorder="0" applyAlignment="0" applyProtection="0">
      <alignment vertical="center"/>
    </xf>
    <xf numFmtId="0" fontId="10" fillId="0" borderId="0"/>
    <xf numFmtId="0" fontId="54"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34" fillId="0" borderId="0"/>
    <xf numFmtId="0" fontId="134" fillId="0" borderId="0"/>
    <xf numFmtId="0" fontId="40" fillId="0" borderId="0">
      <alignment vertical="center"/>
    </xf>
    <xf numFmtId="0" fontId="40" fillId="0" borderId="0">
      <alignment vertical="center"/>
    </xf>
    <xf numFmtId="0" fontId="56" fillId="0" borderId="0"/>
    <xf numFmtId="0" fontId="57" fillId="14" borderId="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68" fillId="59" borderId="0" applyNumberFormat="0" applyBorder="0" applyAlignment="0" applyProtection="0"/>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61" fillId="13" borderId="0" applyNumberFormat="0" applyBorder="0" applyAlignment="0" applyProtection="0">
      <alignment vertical="center"/>
    </xf>
    <xf numFmtId="0" fontId="73" fillId="12" borderId="20" applyNumberFormat="0" applyAlignment="0" applyProtection="0">
      <alignment vertical="center"/>
    </xf>
    <xf numFmtId="0" fontId="115" fillId="13" borderId="0" applyNumberFormat="0" applyBorder="0" applyAlignment="0" applyProtection="0">
      <alignment vertical="center"/>
    </xf>
    <xf numFmtId="0" fontId="115" fillId="13" borderId="0" applyNumberFormat="0" applyBorder="0" applyAlignment="0" applyProtection="0">
      <alignment vertical="center"/>
    </xf>
    <xf numFmtId="0" fontId="61" fillId="13" borderId="0" applyNumberFormat="0" applyBorder="0" applyAlignment="0" applyProtection="0">
      <alignment vertical="center"/>
    </xf>
    <xf numFmtId="0" fontId="57" fillId="13"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3"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115" fillId="13" borderId="0" applyNumberFormat="0" applyBorder="0" applyAlignment="0" applyProtection="0">
      <alignment vertical="center"/>
    </xf>
    <xf numFmtId="0" fontId="115" fillId="13" borderId="0" applyNumberFormat="0" applyBorder="0" applyAlignment="0" applyProtection="0">
      <alignment vertical="center"/>
    </xf>
    <xf numFmtId="0" fontId="54" fillId="14" borderId="0" applyNumberFormat="0" applyBorder="0" applyAlignment="0" applyProtection="0">
      <alignment vertical="center"/>
    </xf>
    <xf numFmtId="0" fontId="115" fillId="13" borderId="0" applyNumberFormat="0" applyBorder="0" applyAlignment="0" applyProtection="0">
      <alignment vertical="center"/>
    </xf>
    <xf numFmtId="0" fontId="115" fillId="13" borderId="0" applyNumberFormat="0" applyBorder="0" applyAlignment="0" applyProtection="0">
      <alignment vertical="center"/>
    </xf>
    <xf numFmtId="0" fontId="57" fillId="13" borderId="0" applyNumberFormat="0" applyBorder="0" applyAlignment="0" applyProtection="0">
      <alignment vertical="center"/>
    </xf>
    <xf numFmtId="0" fontId="76" fillId="0" borderId="22" applyNumberFormat="0" applyFill="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107" fillId="0" borderId="22" applyNumberFormat="0" applyFill="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Protection="0">
      <alignment vertical="center"/>
    </xf>
    <xf numFmtId="0" fontId="57" fillId="14" borderId="0" applyNumberFormat="0" applyBorder="0" applyAlignment="0" applyProtection="0">
      <alignment vertical="center"/>
    </xf>
    <xf numFmtId="0" fontId="41" fillId="7" borderId="0" applyNumberFormat="0" applyBorder="0" applyAlignment="0" applyProtection="0">
      <alignment vertical="center"/>
    </xf>
    <xf numFmtId="0" fontId="57" fillId="14" borderId="0" applyNumberFormat="0" applyBorder="0" applyAlignment="0" applyProtection="0">
      <alignment vertical="center"/>
    </xf>
    <xf numFmtId="0" fontId="58" fillId="13"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61" fillId="14" borderId="0" applyNumberFormat="0" applyBorder="0" applyAlignment="0" applyProtection="0"/>
    <xf numFmtId="0" fontId="115" fillId="14" borderId="0" applyNumberFormat="0" applyBorder="0" applyAlignment="0" applyProtection="0">
      <alignment vertical="center"/>
    </xf>
    <xf numFmtId="0" fontId="115" fillId="14" borderId="0" applyNumberFormat="0" applyBorder="0" applyAlignment="0" applyProtection="0">
      <alignment vertical="center"/>
    </xf>
    <xf numFmtId="0" fontId="61" fillId="14" borderId="0" applyNumberFormat="0" applyBorder="0" applyAlignment="0" applyProtection="0">
      <alignment vertical="center"/>
    </xf>
    <xf numFmtId="0" fontId="61"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133" fillId="14" borderId="0" applyNumberFormat="0" applyBorder="0" applyAlignment="0" applyProtection="0">
      <alignment vertical="center"/>
    </xf>
    <xf numFmtId="0" fontId="133" fillId="14" borderId="0" applyNumberFormat="0" applyBorder="0" applyAlignment="0" applyProtection="0">
      <alignment vertical="center"/>
    </xf>
    <xf numFmtId="0" fontId="133" fillId="14" borderId="0" applyNumberFormat="0" applyBorder="0" applyAlignment="0" applyProtection="0">
      <alignment vertical="center"/>
    </xf>
    <xf numFmtId="0" fontId="57" fillId="14" borderId="0" applyNumberFormat="0" applyBorder="0" applyAlignment="0" applyProtection="0">
      <alignment vertical="center"/>
    </xf>
    <xf numFmtId="0" fontId="50" fillId="4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61" fillId="14" borderId="0" applyNumberFormat="0" applyBorder="0" applyAlignment="0" applyProtection="0"/>
    <xf numFmtId="0" fontId="51" fillId="12" borderId="12" applyNumberFormat="0" applyAlignment="0" applyProtection="0">
      <alignment vertical="center"/>
    </xf>
    <xf numFmtId="0" fontId="41" fillId="40" borderId="0" applyProtection="0">
      <alignment vertical="center"/>
    </xf>
    <xf numFmtId="0" fontId="115" fillId="13" borderId="0" applyNumberFormat="0" applyBorder="0" applyAlignment="0" applyProtection="0">
      <alignment vertical="center"/>
    </xf>
    <xf numFmtId="0" fontId="41" fillId="40" borderId="0" applyNumberFormat="0" applyBorder="0" applyAlignment="0" applyProtection="0">
      <alignment vertical="center"/>
    </xf>
    <xf numFmtId="0" fontId="115" fillId="13"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115" fillId="13" borderId="0" applyNumberFormat="0" applyBorder="0" applyAlignment="0" applyProtection="0">
      <alignment vertical="center"/>
    </xf>
    <xf numFmtId="0" fontId="57" fillId="13" borderId="0" applyNumberFormat="0" applyBorder="0" applyAlignment="0" applyProtection="0">
      <alignment vertical="center"/>
    </xf>
    <xf numFmtId="0" fontId="57" fillId="13" borderId="0" applyNumberFormat="0" applyBorder="0" applyAlignment="0" applyProtection="0">
      <alignment vertical="center"/>
    </xf>
    <xf numFmtId="0" fontId="41" fillId="19" borderId="0" applyNumberFormat="0" applyBorder="0" applyAlignment="0" applyProtection="0">
      <alignment vertical="center"/>
    </xf>
    <xf numFmtId="0" fontId="61" fillId="14" borderId="0" applyNumberFormat="0" applyBorder="0" applyAlignment="0" applyProtection="0"/>
    <xf numFmtId="0" fontId="57" fillId="13" borderId="0" applyNumberFormat="0" applyBorder="0" applyAlignment="0" applyProtection="0">
      <alignment vertical="center"/>
    </xf>
    <xf numFmtId="0" fontId="54" fillId="14" borderId="0" applyNumberFormat="0" applyBorder="0" applyAlignment="0" applyProtection="0">
      <alignment vertical="center"/>
    </xf>
    <xf numFmtId="0" fontId="50" fillId="30"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73" fillId="8" borderId="2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73" fillId="8" borderId="2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144" fillId="12" borderId="20" applyNumberFormat="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76" fillId="0" borderId="22" applyNumberFormat="0" applyFill="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181" fontId="10" fillId="0" borderId="0" applyFont="0" applyFill="0" applyBorder="0" applyAlignment="0" applyProtection="0"/>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4" fillId="14" borderId="0" applyNumberFormat="0" applyBorder="0" applyAlignment="0" applyProtection="0">
      <alignment vertical="center"/>
    </xf>
    <xf numFmtId="199" fontId="10" fillId="0" borderId="0" applyFont="0" applyFill="0" applyBorder="0" applyAlignment="0" applyProtection="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50" fillId="42" borderId="0" applyNumberFormat="0" applyBorder="0" applyAlignment="0" applyProtection="0">
      <alignment vertical="center"/>
    </xf>
    <xf numFmtId="0" fontId="128" fillId="0" borderId="33" applyNumberFormat="0" applyFill="0" applyAlignment="0" applyProtection="0">
      <alignment vertical="center"/>
    </xf>
    <xf numFmtId="0" fontId="147" fillId="0" borderId="33" applyNumberFormat="0" applyFill="0" applyAlignment="0" applyProtection="0">
      <alignment vertical="center"/>
    </xf>
    <xf numFmtId="0" fontId="128" fillId="0" borderId="33" applyNumberFormat="0" applyFill="0" applyAlignment="0" applyProtection="0">
      <alignment vertical="center"/>
    </xf>
    <xf numFmtId="0" fontId="62" fillId="0" borderId="0" applyNumberFormat="0" applyFill="0" applyBorder="0" applyAlignment="0" applyProtection="0">
      <alignment vertical="center"/>
    </xf>
    <xf numFmtId="0" fontId="128" fillId="0" borderId="33" applyNumberFormat="0" applyFill="0" applyAlignment="0" applyProtection="0">
      <alignment vertical="center"/>
    </xf>
    <xf numFmtId="0" fontId="120" fillId="0" borderId="0" applyNumberFormat="0" applyFill="0" applyBorder="0" applyAlignment="0" applyProtection="0">
      <alignment vertical="center"/>
    </xf>
    <xf numFmtId="0" fontId="41" fillId="19" borderId="0" applyNumberFormat="0" applyBorder="0" applyAlignment="0" applyProtection="0">
      <alignment vertical="center"/>
    </xf>
    <xf numFmtId="0" fontId="147" fillId="0" borderId="33" applyNumberFormat="0" applyFill="0" applyAlignment="0" applyProtection="0">
      <alignment vertical="center"/>
    </xf>
    <xf numFmtId="0" fontId="120" fillId="0" borderId="0" applyNumberFormat="0" applyFill="0" applyBorder="0" applyAlignment="0" applyProtection="0">
      <alignment vertical="center"/>
    </xf>
    <xf numFmtId="0" fontId="106" fillId="43" borderId="31" applyProtection="0">
      <alignment vertical="center"/>
    </xf>
    <xf numFmtId="0" fontId="147" fillId="0" borderId="33" applyNumberFormat="0" applyFill="0" applyAlignment="0" applyProtection="0">
      <alignment vertical="center"/>
    </xf>
    <xf numFmtId="0" fontId="106" fillId="43" borderId="31" applyNumberFormat="0" applyAlignment="0" applyProtection="0">
      <alignment vertical="center"/>
    </xf>
    <xf numFmtId="0" fontId="147" fillId="0" borderId="33" applyNumberFormat="0" applyFill="0" applyAlignment="0" applyProtection="0">
      <alignment vertical="center"/>
    </xf>
    <xf numFmtId="0" fontId="106" fillId="43" borderId="31" applyNumberFormat="0" applyAlignment="0" applyProtection="0">
      <alignment vertical="center"/>
    </xf>
    <xf numFmtId="0" fontId="147" fillId="0" borderId="33" applyNumberFormat="0" applyFill="0" applyAlignment="0" applyProtection="0">
      <alignment vertical="center"/>
    </xf>
    <xf numFmtId="197" fontId="24" fillId="0" borderId="1">
      <alignment vertical="center"/>
      <protection locked="0"/>
    </xf>
    <xf numFmtId="0" fontId="106" fillId="43" borderId="31" applyNumberFormat="0" applyAlignment="0" applyProtection="0">
      <alignment vertical="center"/>
    </xf>
    <xf numFmtId="0" fontId="128" fillId="0" borderId="35" applyProtection="0">
      <alignment vertical="center"/>
    </xf>
    <xf numFmtId="0" fontId="128" fillId="0" borderId="35" applyProtection="0">
      <alignment vertical="center"/>
    </xf>
    <xf numFmtId="0" fontId="147"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4" applyNumberFormat="0" applyFill="0" applyAlignment="0" applyProtection="0">
      <alignment vertical="center"/>
    </xf>
    <xf numFmtId="0" fontId="51" fillId="8" borderId="12" applyProtection="0">
      <alignment vertical="center"/>
    </xf>
    <xf numFmtId="0" fontId="51" fillId="12" borderId="12" applyNumberFormat="0" applyAlignment="0" applyProtection="0">
      <alignment vertical="center"/>
    </xf>
    <xf numFmtId="0" fontId="83" fillId="12" borderId="12" applyNumberFormat="0" applyAlignment="0" applyProtection="0">
      <alignment vertical="center"/>
    </xf>
    <xf numFmtId="0" fontId="51" fillId="8" borderId="12" applyProtection="0">
      <alignment vertical="center"/>
    </xf>
    <xf numFmtId="0" fontId="121" fillId="0" borderId="0"/>
    <xf numFmtId="0" fontId="51" fillId="8" borderId="12" applyProtection="0">
      <alignment vertical="center"/>
    </xf>
    <xf numFmtId="0" fontId="83" fillId="12" borderId="12" applyNumberFormat="0" applyAlignment="0" applyProtection="0">
      <alignment vertical="center"/>
    </xf>
    <xf numFmtId="0" fontId="62" fillId="0" borderId="0" applyNumberFormat="0" applyFill="0" applyBorder="0" applyAlignment="0" applyProtection="0">
      <alignment vertical="center"/>
    </xf>
    <xf numFmtId="0" fontId="104" fillId="43" borderId="31" applyNumberFormat="0" applyAlignment="0" applyProtection="0">
      <alignment vertical="center"/>
    </xf>
    <xf numFmtId="0" fontId="104" fillId="43" borderId="31" applyNumberFormat="0" applyAlignment="0" applyProtection="0">
      <alignment vertical="center"/>
    </xf>
    <xf numFmtId="0" fontId="106" fillId="43" borderId="31" applyProtection="0">
      <alignment vertical="center"/>
    </xf>
    <xf numFmtId="0" fontId="104" fillId="43" borderId="31" applyNumberFormat="0" applyAlignment="0" applyProtection="0">
      <alignment vertical="center"/>
    </xf>
    <xf numFmtId="0" fontId="76" fillId="0" borderId="22" applyNumberFormat="0" applyFill="0" applyAlignment="0" applyProtection="0">
      <alignment vertical="center"/>
    </xf>
    <xf numFmtId="0" fontId="106" fillId="43" borderId="31" applyNumberFormat="0" applyAlignment="0" applyProtection="0">
      <alignment vertical="center"/>
    </xf>
    <xf numFmtId="0" fontId="106" fillId="43" borderId="31" applyNumberFormat="0" applyAlignment="0" applyProtection="0">
      <alignment vertical="center"/>
    </xf>
    <xf numFmtId="0" fontId="10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1" fillId="0" borderId="0" applyProtection="0">
      <alignment vertical="center"/>
    </xf>
    <xf numFmtId="0" fontId="101" fillId="0" borderId="0" applyProtection="0">
      <alignment vertical="center"/>
    </xf>
    <xf numFmtId="0" fontId="101" fillId="0" borderId="0" applyNumberFormat="0" applyFill="0" applyBorder="0" applyAlignment="0" applyProtection="0">
      <alignment vertical="center"/>
    </xf>
    <xf numFmtId="0" fontId="143" fillId="0" borderId="11" applyNumberFormat="0" applyFill="0" applyProtection="0">
      <alignment horizontal="left"/>
    </xf>
    <xf numFmtId="0" fontId="62" fillId="0" borderId="0" applyNumberFormat="0" applyFill="0" applyBorder="0" applyAlignment="0" applyProtection="0">
      <alignment vertical="center"/>
    </xf>
    <xf numFmtId="0" fontId="69" fillId="0" borderId="0"/>
    <xf numFmtId="0" fontId="62" fillId="0" borderId="0" applyNumberFormat="0" applyFill="0" applyBorder="0" applyAlignment="0" applyProtection="0">
      <alignment vertical="center"/>
    </xf>
    <xf numFmtId="0" fontId="120" fillId="0" borderId="0" applyProtection="0">
      <alignment vertical="center"/>
    </xf>
    <xf numFmtId="0" fontId="107" fillId="0" borderId="22" applyNumberFormat="0" applyFill="0" applyAlignment="0" applyProtection="0">
      <alignment vertical="center"/>
    </xf>
    <xf numFmtId="0" fontId="107" fillId="0" borderId="22" applyNumberFormat="0" applyFill="0" applyAlignment="0" applyProtection="0">
      <alignment vertical="center"/>
    </xf>
    <xf numFmtId="0" fontId="76" fillId="0" borderId="22" applyProtection="0">
      <alignment vertical="center"/>
    </xf>
    <xf numFmtId="0" fontId="76" fillId="0" borderId="22" applyProtection="0">
      <alignment vertical="center"/>
    </xf>
    <xf numFmtId="0" fontId="148" fillId="0" borderId="22" applyNumberFormat="0" applyFill="0" applyAlignment="0" applyProtection="0">
      <alignment vertical="center"/>
    </xf>
    <xf numFmtId="0" fontId="148" fillId="0" borderId="22" applyNumberFormat="0" applyFill="0" applyAlignment="0" applyProtection="0">
      <alignment vertical="center"/>
    </xf>
    <xf numFmtId="213" fontId="10" fillId="0" borderId="0" applyFont="0" applyFill="0" applyBorder="0" applyAlignment="0" applyProtection="0"/>
    <xf numFmtId="188" fontId="10" fillId="0" borderId="0" applyFont="0" applyFill="0" applyBorder="0" applyAlignment="0" applyProtection="0"/>
    <xf numFmtId="43" fontId="40" fillId="0" borderId="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9" fillId="0" borderId="0"/>
    <xf numFmtId="0" fontId="68" fillId="59" borderId="0" applyNumberFormat="0" applyBorder="0" applyAlignment="0" applyProtection="0"/>
    <xf numFmtId="0" fontId="68" fillId="59" borderId="0" applyNumberFormat="0" applyBorder="0" applyAlignment="0" applyProtection="0"/>
    <xf numFmtId="0" fontId="68" fillId="62" borderId="0" applyNumberFormat="0" applyBorder="0" applyAlignment="0" applyProtection="0"/>
    <xf numFmtId="0" fontId="41" fillId="19" borderId="0" applyProtection="0">
      <alignment vertical="center"/>
    </xf>
    <xf numFmtId="0" fontId="41"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1" fillId="19" borderId="0" applyProtection="0">
      <alignment vertical="center"/>
    </xf>
    <xf numFmtId="0" fontId="41" fillId="19" borderId="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30" borderId="0" applyProtection="0">
      <alignment vertical="center"/>
    </xf>
    <xf numFmtId="0" fontId="41" fillId="30" borderId="0" applyNumberFormat="0" applyBorder="0" applyAlignment="0" applyProtection="0">
      <alignment vertical="center"/>
    </xf>
    <xf numFmtId="0" fontId="41" fillId="63" borderId="0" applyNumberFormat="0" applyBorder="0" applyAlignment="0" applyProtection="0">
      <alignment vertical="center"/>
    </xf>
    <xf numFmtId="0" fontId="41" fillId="44" borderId="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41" fillId="44" borderId="0" applyProtection="0">
      <alignment vertical="center"/>
    </xf>
    <xf numFmtId="0" fontId="50" fillId="44" borderId="0" applyNumberFormat="0" applyBorder="0" applyAlignment="0" applyProtection="0">
      <alignment vertical="center"/>
    </xf>
    <xf numFmtId="0" fontId="41" fillId="44" borderId="0" applyNumberFormat="0" applyBorder="0" applyAlignment="0" applyProtection="0">
      <alignment vertical="center"/>
    </xf>
    <xf numFmtId="0" fontId="50" fillId="42" borderId="0" applyNumberFormat="0" applyBorder="0" applyAlignment="0" applyProtection="0">
      <alignment vertical="center"/>
    </xf>
    <xf numFmtId="0" fontId="41"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1" fillId="63" borderId="0" applyProtection="0">
      <alignment vertical="center"/>
    </xf>
    <xf numFmtId="0" fontId="41" fillId="63" borderId="0" applyProtection="0">
      <alignment vertical="center"/>
    </xf>
    <xf numFmtId="0" fontId="41" fillId="19" borderId="0" applyProtection="0">
      <alignment vertical="center"/>
    </xf>
    <xf numFmtId="0" fontId="50"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0" fillId="19" borderId="0" applyNumberFormat="0" applyBorder="0" applyAlignment="0" applyProtection="0">
      <alignment vertical="center"/>
    </xf>
    <xf numFmtId="0" fontId="41" fillId="19" borderId="0" applyProtection="0">
      <alignment vertical="center"/>
    </xf>
    <xf numFmtId="0" fontId="41" fillId="19" borderId="0" applyProtection="0">
      <alignment vertical="center"/>
    </xf>
    <xf numFmtId="0" fontId="50"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0"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41" fillId="40" borderId="0" applyProtection="0">
      <alignment vertical="center"/>
    </xf>
    <xf numFmtId="0" fontId="41" fillId="40" borderId="0" applyProtection="0">
      <alignment vertical="center"/>
    </xf>
    <xf numFmtId="0" fontId="50"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6" fillId="0" borderId="8" applyNumberFormat="0" applyFill="0" applyProtection="0">
      <alignment horizontal="left"/>
    </xf>
    <xf numFmtId="0" fontId="116" fillId="15" borderId="0" applyNumberFormat="0" applyBorder="0" applyAlignment="0" applyProtection="0">
      <alignment vertical="center"/>
    </xf>
    <xf numFmtId="0" fontId="59" fillId="15" borderId="0" applyProtection="0">
      <alignment vertical="center"/>
    </xf>
    <xf numFmtId="0" fontId="59" fillId="15" borderId="0" applyProtection="0">
      <alignment vertical="center"/>
    </xf>
    <xf numFmtId="0" fontId="116" fillId="15" borderId="0" applyNumberFormat="0" applyBorder="0" applyAlignment="0" applyProtection="0">
      <alignment vertical="center"/>
    </xf>
    <xf numFmtId="0" fontId="59" fillId="15" borderId="0" applyNumberFormat="0" applyBorder="0" applyAlignment="0" applyProtection="0">
      <alignment vertical="center"/>
    </xf>
    <xf numFmtId="0" fontId="73" fillId="8" borderId="20" applyProtection="0">
      <alignment vertical="center"/>
    </xf>
    <xf numFmtId="0" fontId="73" fillId="12" borderId="20" applyNumberFormat="0" applyAlignment="0" applyProtection="0">
      <alignment vertical="center"/>
    </xf>
    <xf numFmtId="0" fontId="73" fillId="12" borderId="20" applyNumberFormat="0" applyAlignment="0" applyProtection="0">
      <alignment vertical="center"/>
    </xf>
    <xf numFmtId="0" fontId="73" fillId="12" borderId="20" applyNumberFormat="0" applyAlignment="0" applyProtection="0">
      <alignment vertical="center"/>
    </xf>
    <xf numFmtId="0" fontId="144" fillId="12" borderId="20" applyNumberFormat="0" applyAlignment="0" applyProtection="0">
      <alignment vertical="center"/>
    </xf>
    <xf numFmtId="0" fontId="144" fillId="12" borderId="20" applyNumberFormat="0" applyAlignment="0" applyProtection="0">
      <alignment vertical="center"/>
    </xf>
    <xf numFmtId="0" fontId="144" fillId="12" borderId="20" applyNumberFormat="0" applyAlignment="0" applyProtection="0">
      <alignment vertical="center"/>
    </xf>
    <xf numFmtId="0" fontId="73" fillId="12" borderId="20" applyNumberFormat="0" applyAlignment="0" applyProtection="0">
      <alignment vertical="center"/>
    </xf>
    <xf numFmtId="0" fontId="73" fillId="8" borderId="20" applyNumberFormat="0" applyAlignment="0" applyProtection="0">
      <alignment vertical="center"/>
    </xf>
    <xf numFmtId="0" fontId="145" fillId="6" borderId="12" applyNumberFormat="0" applyAlignment="0" applyProtection="0">
      <alignment vertical="center"/>
    </xf>
    <xf numFmtId="0" fontId="42" fillId="6" borderId="12" applyNumberFormat="0" applyAlignment="0" applyProtection="0">
      <alignment vertical="center"/>
    </xf>
    <xf numFmtId="0" fontId="145" fillId="6" borderId="12" applyNumberFormat="0" applyAlignment="0" applyProtection="0">
      <alignment vertical="center"/>
    </xf>
    <xf numFmtId="0" fontId="145" fillId="6" borderId="12" applyNumberFormat="0" applyAlignment="0" applyProtection="0">
      <alignment vertical="center"/>
    </xf>
    <xf numFmtId="0" fontId="145" fillId="6" borderId="12" applyNumberFormat="0" applyAlignment="0" applyProtection="0">
      <alignment vertical="center"/>
    </xf>
    <xf numFmtId="0" fontId="42" fillId="6" borderId="12" applyProtection="0">
      <alignment vertical="center"/>
    </xf>
    <xf numFmtId="0" fontId="42" fillId="6" borderId="12" applyProtection="0">
      <alignment vertical="center"/>
    </xf>
    <xf numFmtId="0" fontId="145" fillId="6" borderId="12" applyNumberFormat="0" applyAlignment="0" applyProtection="0">
      <alignment vertical="center"/>
    </xf>
    <xf numFmtId="0" fontId="42" fillId="6" borderId="12" applyNumberFormat="0" applyAlignment="0" applyProtection="0">
      <alignment vertical="center"/>
    </xf>
    <xf numFmtId="0" fontId="42" fillId="6" borderId="12" applyNumberFormat="0" applyAlignment="0" applyProtection="0">
      <alignment vertical="center"/>
    </xf>
    <xf numFmtId="0" fontId="42" fillId="6" borderId="12" applyNumberFormat="0" applyAlignment="0" applyProtection="0">
      <alignment vertical="center"/>
    </xf>
    <xf numFmtId="0" fontId="42" fillId="6" borderId="12" applyNumberFormat="0" applyAlignment="0" applyProtection="0">
      <alignment vertical="center"/>
    </xf>
    <xf numFmtId="0" fontId="42" fillId="6" borderId="12" applyNumberFormat="0" applyAlignment="0" applyProtection="0">
      <alignment vertical="center"/>
    </xf>
    <xf numFmtId="1" fontId="56" fillId="0" borderId="11" applyFill="0" applyProtection="0">
      <alignment horizontal="center"/>
    </xf>
    <xf numFmtId="1" fontId="24" fillId="0" borderId="1">
      <alignment vertical="center"/>
      <protection locked="0"/>
    </xf>
    <xf numFmtId="1" fontId="24" fillId="0" borderId="1">
      <alignment vertical="center"/>
      <protection locked="0"/>
    </xf>
    <xf numFmtId="0" fontId="10" fillId="0" borderId="0">
      <alignment vertical="center"/>
    </xf>
    <xf numFmtId="0" fontId="10" fillId="0" borderId="0">
      <alignment vertical="center"/>
    </xf>
    <xf numFmtId="0" fontId="108" fillId="0" borderId="0"/>
    <xf numFmtId="0" fontId="108" fillId="0" borderId="0"/>
    <xf numFmtId="197" fontId="24" fillId="0" borderId="1">
      <alignment vertical="center"/>
      <protection locked="0"/>
    </xf>
    <xf numFmtId="0" fontId="69" fillId="0" borderId="0"/>
    <xf numFmtId="0" fontId="123" fillId="0" borderId="0"/>
    <xf numFmtId="0" fontId="41" fillId="41" borderId="0" applyNumberFormat="0" applyBorder="0" applyAlignment="0" applyProtection="0">
      <alignment vertical="center"/>
    </xf>
    <xf numFmtId="0" fontId="41" fillId="19"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19" borderId="0" applyNumberFormat="0" applyBorder="0" applyAlignment="0" applyProtection="0">
      <alignment vertical="center"/>
    </xf>
    <xf numFmtId="0" fontId="41" fillId="30" borderId="0" applyNumberFormat="0" applyBorder="0" applyAlignment="0" applyProtection="0">
      <alignment vertical="center"/>
    </xf>
    <xf numFmtId="0" fontId="41" fillId="40" borderId="0" applyNumberFormat="0" applyBorder="0" applyAlignment="0" applyProtection="0">
      <alignment vertical="center"/>
    </xf>
    <xf numFmtId="0" fontId="41" fillId="30" borderId="0" applyNumberFormat="0" applyBorder="0" applyAlignment="0" applyProtection="0">
      <alignment vertical="center"/>
    </xf>
    <xf numFmtId="0" fontId="41" fillId="44" borderId="0" applyNumberFormat="0" applyBorder="0" applyAlignment="0" applyProtection="0">
      <alignment vertical="center"/>
    </xf>
    <xf numFmtId="0" fontId="41" fillId="43"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3" borderId="0" applyNumberFormat="0" applyBorder="0" applyAlignment="0" applyProtection="0">
      <alignment vertical="center"/>
    </xf>
    <xf numFmtId="0" fontId="41" fillId="42" borderId="0" applyNumberFormat="0" applyBorder="0" applyAlignment="0" applyProtection="0">
      <alignment vertical="center"/>
    </xf>
    <xf numFmtId="0" fontId="41" fillId="58"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58" borderId="0" applyNumberFormat="0" applyBorder="0" applyAlignment="0" applyProtection="0">
      <alignment vertical="center"/>
    </xf>
    <xf numFmtId="0" fontId="41" fillId="19" borderId="0" applyNumberFormat="0" applyBorder="0" applyAlignment="0" applyProtection="0">
      <alignment vertical="center"/>
    </xf>
    <xf numFmtId="0" fontId="41" fillId="41" borderId="0" applyNumberFormat="0" applyBorder="0" applyAlignment="0" applyProtection="0">
      <alignment vertical="center"/>
    </xf>
    <xf numFmtId="0" fontId="41" fillId="19" borderId="0" applyNumberFormat="0" applyBorder="0" applyAlignment="0" applyProtection="0">
      <alignment vertical="center"/>
    </xf>
    <xf numFmtId="0" fontId="41" fillId="41" borderId="0" applyNumberFormat="0" applyBorder="0" applyAlignment="0" applyProtection="0">
      <alignment vertical="center"/>
    </xf>
    <xf numFmtId="0" fontId="41" fillId="44" borderId="0" applyNumberFormat="0" applyBorder="0" applyAlignment="0" applyProtection="0">
      <alignment vertical="center"/>
    </xf>
    <xf numFmtId="0" fontId="41" fillId="40" borderId="0" applyNumberFormat="0" applyBorder="0" applyAlignment="0" applyProtection="0">
      <alignment vertical="center"/>
    </xf>
    <xf numFmtId="43" fontId="40" fillId="0" borderId="0" applyFont="0" applyFill="0" applyBorder="0" applyAlignment="0" applyProtection="0"/>
    <xf numFmtId="41" fontId="40" fillId="0" borderId="0" applyFont="0" applyFill="0" applyBorder="0" applyAlignment="0" applyProtection="0"/>
    <xf numFmtId="0" fontId="10" fillId="34" borderId="19" applyNumberFormat="0" applyFont="0" applyAlignment="0" applyProtection="0">
      <alignment vertical="center"/>
    </xf>
    <xf numFmtId="0" fontId="10" fillId="34" borderId="19" applyNumberFormat="0" applyFont="0" applyAlignment="0" applyProtection="0">
      <alignment vertical="center"/>
    </xf>
    <xf numFmtId="0" fontId="10" fillId="34" borderId="19" applyNumberFormat="0" applyFont="0" applyAlignment="0" applyProtection="0">
      <alignment vertical="center"/>
    </xf>
    <xf numFmtId="0" fontId="40" fillId="34" borderId="19" applyProtection="0">
      <alignment vertical="center"/>
    </xf>
    <xf numFmtId="0" fontId="40" fillId="34" borderId="19" applyProtection="0">
      <alignment vertical="center"/>
    </xf>
    <xf numFmtId="0" fontId="10" fillId="34" borderId="19" applyNumberFormat="0" applyFont="0" applyAlignment="0" applyProtection="0">
      <alignment vertical="center"/>
    </xf>
    <xf numFmtId="0" fontId="10" fillId="34" borderId="19" applyNumberFormat="0" applyFont="0" applyAlignment="0" applyProtection="0">
      <alignment vertical="center"/>
    </xf>
    <xf numFmtId="0" fontId="10" fillId="34" borderId="19" applyNumberFormat="0" applyFont="0" applyAlignment="0" applyProtection="0">
      <alignment vertical="center"/>
    </xf>
    <xf numFmtId="0" fontId="10" fillId="34" borderId="19" applyNumberFormat="0" applyFont="0" applyAlignment="0" applyProtection="0">
      <alignment vertical="center"/>
    </xf>
    <xf numFmtId="38" fontId="10" fillId="0" borderId="0" applyFont="0" applyFill="0" applyBorder="0" applyAlignment="0" applyProtection="0"/>
  </cellStyleXfs>
  <cellXfs count="250">
    <xf numFmtId="0" fontId="0" fillId="0" borderId="0" xfId="0"/>
    <xf numFmtId="0" fontId="0" fillId="0" borderId="0" xfId="0" applyFill="1" applyAlignment="1"/>
    <xf numFmtId="0" fontId="1"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xf>
    <xf numFmtId="184" fontId="3" fillId="2" borderId="1" xfId="1706" applyNumberFormat="1" applyFont="1" applyFill="1" applyBorder="1" applyAlignment="1" applyProtection="1">
      <alignment horizontal="center" vertical="center" wrapText="1"/>
    </xf>
    <xf numFmtId="184" fontId="4" fillId="0" borderId="1" xfId="1153" applyNumberFormat="1" applyFont="1" applyFill="1" applyBorder="1" applyAlignment="1">
      <alignment horizontal="center" vertical="center" wrapText="1"/>
    </xf>
    <xf numFmtId="209" fontId="3" fillId="2" borderId="1" xfId="0" applyNumberFormat="1" applyFont="1" applyFill="1" applyBorder="1" applyAlignment="1">
      <alignment horizontal="center" vertical="center"/>
    </xf>
    <xf numFmtId="184" fontId="3" fillId="2" borderId="1" xfId="1153" applyNumberFormat="1" applyFont="1" applyFill="1" applyBorder="1" applyAlignment="1">
      <alignment horizontal="center" vertical="center" wrapText="1"/>
    </xf>
    <xf numFmtId="184" fontId="5" fillId="0" borderId="1" xfId="1153" applyNumberFormat="1" applyFont="1" applyFill="1" applyBorder="1" applyAlignment="1">
      <alignment horizontal="center" vertical="center" wrapText="1"/>
    </xf>
    <xf numFmtId="209" fontId="3" fillId="2" borderId="1" xfId="1153" applyNumberFormat="1" applyFont="1" applyFill="1" applyBorder="1" applyAlignment="1">
      <alignment horizontal="center" vertical="center" wrapText="1"/>
    </xf>
    <xf numFmtId="209" fontId="3" fillId="0" borderId="1" xfId="115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4" fontId="6" fillId="0" borderId="2" xfId="1153" applyNumberFormat="1" applyFont="1" applyFill="1" applyBorder="1" applyAlignment="1">
      <alignment horizontal="center" vertical="center" wrapText="1"/>
    </xf>
    <xf numFmtId="184" fontId="6" fillId="0" borderId="3" xfId="1153" applyNumberFormat="1" applyFont="1" applyFill="1" applyBorder="1" applyAlignment="1">
      <alignment horizontal="center" vertical="center" wrapText="1"/>
    </xf>
    <xf numFmtId="184" fontId="6" fillId="0" borderId="4" xfId="1153" applyNumberFormat="1" applyFont="1" applyFill="1" applyBorder="1" applyAlignment="1">
      <alignment horizontal="center" vertical="center" wrapText="1"/>
    </xf>
    <xf numFmtId="184" fontId="6" fillId="0" borderId="1" xfId="1153" applyNumberFormat="1" applyFont="1" applyFill="1" applyBorder="1" applyAlignment="1">
      <alignment horizontal="center" vertical="center" wrapText="1"/>
    </xf>
    <xf numFmtId="180" fontId="6" fillId="0" borderId="1" xfId="1153" applyNumberFormat="1" applyFont="1" applyFill="1" applyBorder="1" applyAlignment="1">
      <alignment horizontal="center" vertical="center" wrapText="1"/>
    </xf>
    <xf numFmtId="209" fontId="3" fillId="2" borderId="1" xfId="1706" applyNumberFormat="1" applyFont="1" applyFill="1" applyBorder="1" applyAlignment="1" applyProtection="1">
      <alignment horizontal="center" vertical="center" wrapText="1"/>
    </xf>
    <xf numFmtId="184" fontId="4"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184" fontId="8" fillId="0" borderId="1" xfId="1153" applyNumberFormat="1" applyFont="1" applyFill="1" applyBorder="1" applyAlignment="1"/>
    <xf numFmtId="184" fontId="8" fillId="0" borderId="0" xfId="1153" applyNumberFormat="1" applyFont="1" applyFill="1" applyAlignment="1"/>
    <xf numFmtId="0" fontId="0" fillId="0" borderId="1" xfId="0" applyFill="1" applyBorder="1" applyAlignment="1"/>
    <xf numFmtId="184" fontId="8" fillId="0" borderId="0" xfId="1153" applyNumberFormat="1" applyFont="1" applyFill="1" applyAlignment="1">
      <alignment vertical="center"/>
    </xf>
    <xf numFmtId="0" fontId="9" fillId="0" borderId="0" xfId="217" applyFont="1" applyAlignment="1">
      <alignment horizontal="center" vertical="center" wrapText="1"/>
    </xf>
    <xf numFmtId="0" fontId="10" fillId="0" borderId="0" xfId="1153"/>
    <xf numFmtId="0" fontId="11" fillId="0" borderId="0" xfId="217" applyFont="1" applyAlignment="1">
      <alignment horizontal="center" vertical="center" wrapText="1"/>
    </xf>
    <xf numFmtId="0" fontId="12" fillId="0" borderId="0" xfId="217" applyFont="1" applyAlignment="1">
      <alignment horizontal="center" vertical="center" wrapText="1"/>
    </xf>
    <xf numFmtId="0" fontId="13" fillId="0" borderId="5" xfId="217" applyFont="1" applyBorder="1" applyAlignment="1">
      <alignment horizontal="left" vertical="center" wrapText="1"/>
    </xf>
    <xf numFmtId="0" fontId="13" fillId="0" borderId="1" xfId="217" applyFont="1" applyBorder="1" applyAlignment="1">
      <alignment horizontal="center" vertical="center" wrapText="1"/>
    </xf>
    <xf numFmtId="0" fontId="14" fillId="0" borderId="1" xfId="217" applyFont="1" applyBorder="1" applyAlignment="1">
      <alignment horizontal="center" vertical="center" wrapText="1"/>
    </xf>
    <xf numFmtId="0" fontId="15" fillId="0" borderId="1" xfId="1153" applyFont="1" applyFill="1" applyBorder="1" applyAlignment="1">
      <alignment horizontal="center" vertical="center" wrapText="1"/>
    </xf>
    <xf numFmtId="0" fontId="15" fillId="2" borderId="1" xfId="1153" applyFont="1" applyFill="1" applyBorder="1" applyAlignment="1">
      <alignment horizontal="center" vertical="center" wrapText="1"/>
    </xf>
    <xf numFmtId="0" fontId="15" fillId="2" borderId="1" xfId="1153" applyNumberFormat="1" applyFont="1" applyFill="1" applyBorder="1" applyAlignment="1">
      <alignment horizontal="center" vertical="center" wrapText="1"/>
    </xf>
    <xf numFmtId="10" fontId="13" fillId="0" borderId="1" xfId="217" applyNumberFormat="1" applyFont="1" applyBorder="1" applyAlignment="1">
      <alignment horizontal="center" vertical="center" wrapText="1"/>
    </xf>
    <xf numFmtId="0" fontId="13" fillId="0" borderId="6" xfId="217" applyFont="1" applyBorder="1" applyAlignment="1">
      <alignment horizontal="left" vertical="center" wrapText="1"/>
    </xf>
    <xf numFmtId="0" fontId="13" fillId="0" borderId="5" xfId="217" applyFont="1" applyBorder="1" applyAlignment="1">
      <alignment vertical="center" wrapText="1"/>
    </xf>
    <xf numFmtId="0" fontId="13" fillId="0" borderId="0" xfId="217" applyFont="1" applyAlignment="1">
      <alignment horizontal="center" vertical="center" wrapText="1"/>
    </xf>
    <xf numFmtId="0" fontId="0" fillId="0" borderId="0" xfId="0" applyFill="1"/>
    <xf numFmtId="0" fontId="0" fillId="2" borderId="0" xfId="0" applyFill="1"/>
    <xf numFmtId="0" fontId="0" fillId="0" borderId="0" xfId="0" applyFill="1" applyAlignment="1">
      <alignment vertical="center"/>
    </xf>
    <xf numFmtId="212" fontId="0" fillId="0" borderId="0" xfId="0" applyNumberFormat="1"/>
    <xf numFmtId="0" fontId="0" fillId="0" borderId="0" xfId="0" applyAlignment="1">
      <alignment horizontal="center"/>
    </xf>
    <xf numFmtId="0" fontId="0" fillId="0" borderId="0" xfId="0" applyBorder="1"/>
    <xf numFmtId="212" fontId="16" fillId="0" borderId="0" xfId="1153" applyNumberFormat="1" applyFont="1" applyFill="1" applyAlignment="1">
      <alignment horizontal="center" vertical="center" wrapText="1"/>
    </xf>
    <xf numFmtId="212" fontId="17" fillId="0" borderId="0" xfId="1153" applyNumberFormat="1" applyFont="1" applyFill="1" applyAlignment="1">
      <alignment horizontal="left" vertical="center" wrapText="1"/>
    </xf>
    <xf numFmtId="184" fontId="17" fillId="0" borderId="0" xfId="1153" applyNumberFormat="1" applyFont="1" applyFill="1" applyAlignment="1">
      <alignment horizontal="left" vertical="center" wrapText="1"/>
    </xf>
    <xf numFmtId="180" fontId="17" fillId="0" borderId="0" xfId="1153" applyNumberFormat="1" applyFont="1" applyFill="1" applyAlignment="1">
      <alignment horizontal="left" vertical="center" wrapText="1"/>
    </xf>
    <xf numFmtId="212" fontId="18" fillId="0" borderId="1" xfId="1153" applyNumberFormat="1" applyFont="1" applyFill="1" applyBorder="1" applyAlignment="1">
      <alignment horizontal="center" vertical="center" wrapText="1"/>
    </xf>
    <xf numFmtId="184" fontId="18" fillId="0" borderId="4" xfId="1153" applyNumberFormat="1" applyFont="1" applyFill="1" applyBorder="1" applyAlignment="1">
      <alignment horizontal="center" vertical="center" wrapText="1"/>
    </xf>
    <xf numFmtId="184" fontId="18" fillId="0" borderId="1" xfId="1153" applyNumberFormat="1" applyFont="1" applyFill="1" applyBorder="1" applyAlignment="1">
      <alignment horizontal="center" vertical="center" wrapText="1"/>
    </xf>
    <xf numFmtId="184" fontId="18" fillId="0" borderId="7" xfId="1153" applyNumberFormat="1" applyFont="1" applyFill="1" applyBorder="1" applyAlignment="1">
      <alignment horizontal="center" vertical="center" wrapText="1"/>
    </xf>
    <xf numFmtId="180" fontId="18" fillId="0" borderId="7" xfId="1153" applyNumberFormat="1" applyFont="1" applyFill="1" applyBorder="1" applyAlignment="1">
      <alignment horizontal="center" vertical="center" wrapText="1"/>
    </xf>
    <xf numFmtId="184" fontId="18" fillId="0" borderId="8" xfId="1153" applyNumberFormat="1" applyFont="1" applyFill="1" applyBorder="1" applyAlignment="1">
      <alignment horizontal="center" vertical="center" wrapText="1"/>
    </xf>
    <xf numFmtId="180" fontId="18" fillId="0" borderId="8" xfId="1153" applyNumberFormat="1" applyFont="1" applyFill="1" applyBorder="1" applyAlignment="1">
      <alignment horizontal="center" vertical="center" wrapText="1"/>
    </xf>
    <xf numFmtId="212" fontId="19" fillId="0" borderId="1" xfId="1153" applyNumberFormat="1" applyFont="1" applyFill="1" applyBorder="1" applyAlignment="1">
      <alignment horizontal="center" vertical="center" wrapText="1"/>
    </xf>
    <xf numFmtId="0" fontId="19" fillId="0" borderId="1" xfId="1153" applyNumberFormat="1" applyFont="1" applyFill="1" applyBorder="1" applyAlignment="1">
      <alignment horizontal="center" vertical="center" wrapText="1"/>
    </xf>
    <xf numFmtId="212" fontId="20" fillId="0" borderId="1" xfId="1153" applyNumberFormat="1" applyFont="1" applyFill="1" applyBorder="1" applyAlignment="1">
      <alignment horizontal="center" vertical="center" wrapText="1"/>
    </xf>
    <xf numFmtId="184" fontId="20" fillId="0" borderId="1" xfId="1153" applyNumberFormat="1" applyFont="1" applyFill="1" applyBorder="1" applyAlignment="1">
      <alignment horizontal="center" vertical="center" wrapText="1"/>
    </xf>
    <xf numFmtId="180" fontId="20" fillId="0" borderId="1" xfId="1153" applyNumberFormat="1" applyFont="1" applyFill="1" applyBorder="1" applyAlignment="1">
      <alignment horizontal="center" vertical="center" wrapText="1"/>
    </xf>
    <xf numFmtId="184" fontId="20" fillId="0" borderId="1" xfId="1153" applyNumberFormat="1" applyFont="1" applyFill="1" applyBorder="1" applyAlignment="1">
      <alignment vertical="center" wrapText="1"/>
    </xf>
    <xf numFmtId="212" fontId="5" fillId="0" borderId="1" xfId="1706" applyNumberFormat="1" applyFont="1" applyFill="1" applyBorder="1" applyAlignment="1" applyProtection="1">
      <alignment horizontal="center" vertical="center" wrapText="1"/>
    </xf>
    <xf numFmtId="184" fontId="5" fillId="0" borderId="1" xfId="1706" applyNumberFormat="1" applyFont="1" applyFill="1" applyBorder="1" applyAlignment="1" applyProtection="1">
      <alignment horizontal="center" vertical="center" wrapText="1"/>
    </xf>
    <xf numFmtId="180" fontId="5" fillId="0" borderId="1" xfId="1153" applyNumberFormat="1" applyFont="1" applyFill="1" applyBorder="1" applyAlignment="1">
      <alignment horizontal="center" vertical="center" wrapText="1"/>
    </xf>
    <xf numFmtId="212" fontId="5" fillId="0" borderId="7" xfId="1706" applyNumberFormat="1" applyFont="1" applyFill="1" applyBorder="1" applyAlignment="1" applyProtection="1">
      <alignment horizontal="center" vertical="center" wrapText="1"/>
    </xf>
    <xf numFmtId="184" fontId="5" fillId="0" borderId="7" xfId="1153" applyNumberFormat="1" applyFont="1" applyFill="1" applyBorder="1" applyAlignment="1">
      <alignment horizontal="center" vertical="center" wrapText="1"/>
    </xf>
    <xf numFmtId="180" fontId="5" fillId="0" borderId="7" xfId="1153" applyNumberFormat="1" applyFont="1" applyFill="1" applyBorder="1" applyAlignment="1">
      <alignment horizontal="center" vertical="center" wrapText="1"/>
    </xf>
    <xf numFmtId="212" fontId="5" fillId="0" borderId="8" xfId="1706" applyNumberFormat="1" applyFont="1" applyFill="1" applyBorder="1" applyAlignment="1" applyProtection="1">
      <alignment horizontal="center" vertical="center" wrapText="1"/>
    </xf>
    <xf numFmtId="180" fontId="5" fillId="0" borderId="8" xfId="1153" applyNumberFormat="1" applyFont="1" applyFill="1" applyBorder="1" applyAlignment="1">
      <alignment horizontal="center" vertical="center" wrapText="1"/>
    </xf>
    <xf numFmtId="184" fontId="5" fillId="0" borderId="7" xfId="1706" applyNumberFormat="1" applyFont="1" applyFill="1" applyBorder="1" applyAlignment="1" applyProtection="1">
      <alignment horizontal="center" vertical="center" wrapText="1"/>
    </xf>
    <xf numFmtId="184" fontId="5" fillId="0" borderId="8" xfId="1706"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184" fontId="21" fillId="0" borderId="1" xfId="1706" applyNumberFormat="1" applyFont="1" applyFill="1" applyBorder="1" applyAlignment="1" applyProtection="1">
      <alignment horizontal="center" vertical="center" wrapText="1"/>
    </xf>
    <xf numFmtId="184" fontId="20" fillId="0" borderId="2" xfId="1153" applyNumberFormat="1" applyFont="1" applyFill="1" applyBorder="1" applyAlignment="1">
      <alignment vertical="center" wrapText="1"/>
    </xf>
    <xf numFmtId="184" fontId="20" fillId="0" borderId="3" xfId="1153" applyNumberFormat="1" applyFont="1" applyFill="1" applyBorder="1" applyAlignment="1">
      <alignment vertical="center" wrapText="1"/>
    </xf>
    <xf numFmtId="184" fontId="20" fillId="0" borderId="3" xfId="1153" applyNumberFormat="1" applyFont="1" applyFill="1" applyBorder="1" applyAlignment="1">
      <alignment horizontal="center" vertical="center" wrapText="1"/>
    </xf>
    <xf numFmtId="0" fontId="5" fillId="0" borderId="1" xfId="1153" applyNumberFormat="1" applyFont="1" applyFill="1" applyBorder="1" applyAlignment="1">
      <alignment horizontal="center" vertical="center" wrapText="1"/>
    </xf>
    <xf numFmtId="180" fontId="5" fillId="0" borderId="1" xfId="1925" applyNumberFormat="1" applyFont="1" applyFill="1" applyBorder="1" applyAlignment="1">
      <alignment horizontal="center" vertical="center" wrapText="1"/>
    </xf>
    <xf numFmtId="212" fontId="5" fillId="0" borderId="9" xfId="1706" applyNumberFormat="1" applyFont="1" applyFill="1" applyBorder="1" applyAlignment="1" applyProtection="1">
      <alignment horizontal="center" vertical="center" wrapText="1"/>
    </xf>
    <xf numFmtId="180" fontId="5" fillId="0" borderId="9" xfId="1153" applyNumberFormat="1" applyFont="1" applyFill="1" applyBorder="1" applyAlignment="1">
      <alignment horizontal="center" vertical="center" wrapText="1"/>
    </xf>
    <xf numFmtId="184" fontId="17" fillId="0" borderId="0" xfId="1153" applyNumberFormat="1" applyFont="1" applyFill="1" applyAlignment="1">
      <alignment horizontal="center" vertical="center" wrapText="1"/>
    </xf>
    <xf numFmtId="184" fontId="18" fillId="0" borderId="2" xfId="1153" applyNumberFormat="1" applyFont="1" applyFill="1" applyBorder="1" applyAlignment="1">
      <alignment horizontal="center" vertical="center" wrapText="1"/>
    </xf>
    <xf numFmtId="184" fontId="5" fillId="0" borderId="1" xfId="1153" applyNumberFormat="1" applyFont="1" applyFill="1" applyBorder="1" applyAlignment="1">
      <alignment horizontal="center" vertical="center"/>
    </xf>
    <xf numFmtId="184" fontId="5" fillId="0" borderId="8" xfId="1153" applyNumberFormat="1"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184" fontId="22" fillId="0" borderId="1" xfId="0" applyNumberFormat="1" applyFont="1" applyFill="1" applyBorder="1" applyAlignment="1">
      <alignment horizontal="center" vertical="center" wrapText="1"/>
    </xf>
    <xf numFmtId="184" fontId="5" fillId="0" borderId="7" xfId="0" applyNumberFormat="1" applyFont="1" applyFill="1" applyBorder="1" applyAlignment="1">
      <alignment horizontal="center" vertical="center" wrapText="1"/>
    </xf>
    <xf numFmtId="184" fontId="5" fillId="0" borderId="8" xfId="0" applyNumberFormat="1" applyFont="1" applyFill="1" applyBorder="1" applyAlignment="1">
      <alignment horizontal="center" vertical="center" wrapText="1"/>
    </xf>
    <xf numFmtId="184" fontId="5" fillId="0" borderId="9" xfId="1706" applyNumberFormat="1" applyFont="1" applyFill="1" applyBorder="1" applyAlignment="1" applyProtection="1">
      <alignment horizontal="center" vertical="center" wrapText="1"/>
    </xf>
    <xf numFmtId="184" fontId="17" fillId="0" borderId="0" xfId="1153" applyNumberFormat="1" applyFont="1" applyFill="1" applyBorder="1" applyAlignment="1">
      <alignment horizontal="left" vertical="center" wrapText="1"/>
    </xf>
    <xf numFmtId="0" fontId="19" fillId="0" borderId="2" xfId="1153" applyNumberFormat="1" applyFont="1" applyFill="1" applyBorder="1" applyAlignment="1">
      <alignment horizontal="center" vertical="center" wrapText="1"/>
    </xf>
    <xf numFmtId="0" fontId="20" fillId="0" borderId="1" xfId="1153" applyNumberFormat="1" applyFont="1" applyFill="1" applyBorder="1" applyAlignment="1">
      <alignment horizontal="center" vertical="center" wrapText="1"/>
    </xf>
    <xf numFmtId="0" fontId="20" fillId="0" borderId="2" xfId="1153" applyNumberFormat="1" applyFont="1" applyFill="1" applyBorder="1" applyAlignment="1">
      <alignment horizontal="center" vertical="center" wrapText="1"/>
    </xf>
    <xf numFmtId="184" fontId="20" fillId="0" borderId="2" xfId="1153" applyNumberFormat="1" applyFont="1" applyFill="1" applyBorder="1" applyAlignment="1">
      <alignment horizontal="center" vertical="center" wrapText="1"/>
    </xf>
    <xf numFmtId="184" fontId="23" fillId="0" borderId="1" xfId="1153" applyNumberFormat="1" applyFont="1" applyFill="1" applyBorder="1" applyAlignment="1">
      <alignment horizontal="center" vertical="center" wrapText="1"/>
    </xf>
    <xf numFmtId="0" fontId="23" fillId="0" borderId="1" xfId="1153" applyNumberFormat="1" applyFont="1" applyFill="1" applyBorder="1" applyAlignment="1">
      <alignment horizontal="center" vertical="center" wrapText="1"/>
    </xf>
    <xf numFmtId="0" fontId="5" fillId="0" borderId="7" xfId="1153" applyNumberFormat="1" applyFont="1" applyFill="1" applyBorder="1" applyAlignment="1">
      <alignment horizontal="center" vertical="center" wrapText="1"/>
    </xf>
    <xf numFmtId="0" fontId="5" fillId="0" borderId="9" xfId="1153" applyNumberFormat="1" applyFont="1" applyFill="1" applyBorder="1" applyAlignment="1">
      <alignment horizontal="center" vertical="center" wrapText="1"/>
    </xf>
    <xf numFmtId="0" fontId="5" fillId="0" borderId="8" xfId="1153" applyNumberFormat="1" applyFont="1" applyFill="1" applyBorder="1" applyAlignment="1">
      <alignment horizontal="center" vertical="center" wrapText="1"/>
    </xf>
    <xf numFmtId="0" fontId="10" fillId="0" borderId="0" xfId="1153" applyFont="1" applyFill="1"/>
    <xf numFmtId="184" fontId="18" fillId="0" borderId="10" xfId="1153" applyNumberFormat="1" applyFont="1" applyFill="1" applyBorder="1" applyAlignment="1">
      <alignment horizontal="center" vertical="center" wrapText="1"/>
    </xf>
    <xf numFmtId="184" fontId="18" fillId="0" borderId="11" xfId="1153" applyNumberFormat="1" applyFont="1" applyFill="1" applyBorder="1" applyAlignment="1">
      <alignment horizontal="center" vertical="center" wrapText="1"/>
    </xf>
    <xf numFmtId="0" fontId="24" fillId="0" borderId="4" xfId="1924" applyNumberFormat="1" applyFont="1" applyFill="1" applyBorder="1" applyAlignment="1">
      <alignment vertical="center"/>
    </xf>
    <xf numFmtId="0" fontId="24" fillId="0" borderId="0" xfId="1924" applyNumberFormat="1" applyFont="1" applyFill="1" applyBorder="1" applyAlignment="1">
      <alignment vertical="center"/>
    </xf>
    <xf numFmtId="184" fontId="24" fillId="0" borderId="4" xfId="1924" applyNumberFormat="1" applyFont="1" applyFill="1" applyBorder="1" applyAlignment="1">
      <alignment vertical="center"/>
    </xf>
    <xf numFmtId="184" fontId="24" fillId="0" borderId="0" xfId="1924" applyNumberFormat="1" applyFont="1" applyFill="1" applyBorder="1" applyAlignment="1">
      <alignment vertical="center"/>
    </xf>
    <xf numFmtId="184" fontId="25" fillId="0" borderId="0" xfId="1153" applyNumberFormat="1" applyFont="1" applyFill="1" applyAlignment="1">
      <alignment horizontal="center" vertical="center" wrapText="1"/>
    </xf>
    <xf numFmtId="184" fontId="23" fillId="0" borderId="0" xfId="1153" applyNumberFormat="1" applyFont="1" applyFill="1" applyAlignment="1">
      <alignment horizontal="center" vertical="center" wrapText="1"/>
    </xf>
    <xf numFmtId="184" fontId="26" fillId="0" borderId="0" xfId="1153" applyNumberFormat="1" applyFont="1" applyFill="1" applyAlignment="1">
      <alignment horizontal="center"/>
    </xf>
    <xf numFmtId="184" fontId="27" fillId="0" borderId="0" xfId="1924" applyNumberFormat="1" applyFont="1" applyFill="1" applyAlignment="1">
      <alignment horizontal="center" vertical="center"/>
    </xf>
    <xf numFmtId="184" fontId="26" fillId="0" borderId="0" xfId="1153" applyNumberFormat="1" applyFont="1" applyFill="1" applyAlignment="1"/>
    <xf numFmtId="184" fontId="20" fillId="0" borderId="1" xfId="1153" applyNumberFormat="1" applyFont="1" applyFill="1" applyBorder="1" applyAlignment="1"/>
    <xf numFmtId="184" fontId="5" fillId="0" borderId="7" xfId="1924" applyNumberFormat="1" applyFont="1" applyFill="1" applyBorder="1" applyAlignment="1">
      <alignment horizontal="center" vertical="center" wrapText="1"/>
    </xf>
    <xf numFmtId="184" fontId="5" fillId="0" borderId="9" xfId="1924" applyNumberFormat="1" applyFont="1" applyFill="1" applyBorder="1" applyAlignment="1">
      <alignment horizontal="center" vertical="center" wrapText="1"/>
    </xf>
    <xf numFmtId="184" fontId="5" fillId="0" borderId="8" xfId="1924" applyNumberFormat="1" applyFont="1" applyFill="1" applyBorder="1" applyAlignment="1">
      <alignment horizontal="center" vertical="center" wrapText="1"/>
    </xf>
    <xf numFmtId="184" fontId="5" fillId="0" borderId="1" xfId="1924" applyNumberFormat="1" applyFont="1" applyFill="1" applyBorder="1" applyAlignment="1">
      <alignment horizontal="center" vertical="center" wrapText="1"/>
    </xf>
    <xf numFmtId="184" fontId="27" fillId="2" borderId="0" xfId="1924" applyNumberFormat="1" applyFont="1" applyFill="1" applyAlignment="1">
      <alignment horizontal="center" vertical="center"/>
    </xf>
    <xf numFmtId="184" fontId="26" fillId="0" borderId="0" xfId="1153" applyNumberFormat="1" applyFont="1" applyFill="1" applyAlignment="1">
      <alignment vertical="center"/>
    </xf>
    <xf numFmtId="184" fontId="10" fillId="0" borderId="0" xfId="1153" applyNumberFormat="1" applyFont="1" applyFill="1" applyAlignment="1">
      <alignment vertical="center"/>
    </xf>
    <xf numFmtId="184" fontId="10" fillId="0" borderId="0" xfId="1153" applyNumberFormat="1" applyFont="1" applyFill="1" applyAlignment="1">
      <alignment horizontal="center" vertical="center"/>
    </xf>
    <xf numFmtId="184" fontId="26" fillId="0" borderId="0" xfId="1153" applyNumberFormat="1" applyFont="1" applyFill="1" applyAlignment="1">
      <alignment horizontal="center" vertical="center"/>
    </xf>
    <xf numFmtId="0" fontId="24" fillId="0" borderId="0" xfId="1153" applyNumberFormat="1" applyFont="1" applyFill="1" applyAlignment="1">
      <alignment vertical="center"/>
    </xf>
    <xf numFmtId="184" fontId="24" fillId="0" borderId="0" xfId="1153" applyNumberFormat="1" applyFont="1" applyFill="1" applyAlignment="1">
      <alignment vertical="center"/>
    </xf>
    <xf numFmtId="184" fontId="28" fillId="0" borderId="0" xfId="1153" applyNumberFormat="1" applyFont="1" applyFill="1" applyAlignment="1"/>
    <xf numFmtId="184" fontId="24" fillId="0" borderId="0" xfId="1153" applyNumberFormat="1" applyFont="1" applyFill="1" applyAlignment="1">
      <alignment horizontal="center" vertical="center"/>
    </xf>
    <xf numFmtId="184" fontId="24" fillId="2" borderId="0" xfId="1153" applyNumberFormat="1" applyFont="1" applyFill="1" applyAlignment="1">
      <alignment horizontal="center" vertical="center"/>
    </xf>
    <xf numFmtId="184" fontId="27" fillId="0" borderId="0" xfId="1153" applyNumberFormat="1" applyFont="1" applyFill="1" applyAlignment="1">
      <alignment horizontal="center" vertical="center"/>
    </xf>
    <xf numFmtId="184" fontId="5" fillId="0" borderId="3"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184" fontId="20" fillId="0" borderId="1" xfId="1153" applyNumberFormat="1" applyFont="1" applyFill="1" applyBorder="1" applyAlignment="1">
      <alignment horizontal="center" vertical="center"/>
    </xf>
    <xf numFmtId="184" fontId="5" fillId="0" borderId="2" xfId="1153" applyNumberFormat="1" applyFont="1" applyFill="1" applyBorder="1" applyAlignment="1">
      <alignment vertical="center" wrapText="1"/>
    </xf>
    <xf numFmtId="184" fontId="5" fillId="0" borderId="3" xfId="1153" applyNumberFormat="1" applyFont="1" applyFill="1" applyBorder="1" applyAlignment="1">
      <alignment vertical="center" wrapText="1"/>
    </xf>
    <xf numFmtId="184" fontId="5" fillId="0" borderId="3" xfId="1153" applyNumberFormat="1" applyFont="1" applyFill="1" applyBorder="1" applyAlignment="1">
      <alignment horizontal="center" vertical="center" wrapText="1"/>
    </xf>
    <xf numFmtId="184" fontId="5" fillId="0" borderId="9" xfId="1153" applyNumberFormat="1" applyFont="1" applyFill="1" applyBorder="1" applyAlignment="1">
      <alignment horizontal="center" vertical="center" wrapText="1"/>
    </xf>
    <xf numFmtId="212" fontId="5" fillId="0" borderId="1" xfId="1153" applyNumberFormat="1" applyFont="1" applyFill="1" applyBorder="1" applyAlignment="1">
      <alignment horizontal="center" vertical="center"/>
    </xf>
    <xf numFmtId="212" fontId="5" fillId="0" borderId="7" xfId="1153" applyNumberFormat="1" applyFont="1" applyFill="1" applyBorder="1" applyAlignment="1">
      <alignment horizontal="center" vertical="center"/>
    </xf>
    <xf numFmtId="212" fontId="5" fillId="0" borderId="7" xfId="1153" applyNumberFormat="1" applyFont="1" applyFill="1" applyBorder="1" applyAlignment="1">
      <alignment horizontal="center" vertical="center" wrapText="1"/>
    </xf>
    <xf numFmtId="180" fontId="5" fillId="0" borderId="7" xfId="1925" applyNumberFormat="1" applyFont="1" applyFill="1" applyBorder="1" applyAlignment="1">
      <alignment horizontal="center" vertical="center" wrapText="1"/>
    </xf>
    <xf numFmtId="0" fontId="5" fillId="0" borderId="1" xfId="1153" applyNumberFormat="1" applyFont="1" applyFill="1" applyBorder="1" applyAlignment="1">
      <alignment horizontal="center" vertical="center"/>
    </xf>
    <xf numFmtId="212" fontId="10" fillId="0" borderId="0" xfId="1153" applyNumberFormat="1"/>
    <xf numFmtId="0" fontId="30" fillId="0" borderId="0" xfId="0" applyFont="1" applyAlignment="1">
      <alignment horizontal="justify"/>
    </xf>
    <xf numFmtId="202" fontId="5" fillId="0" borderId="1" xfId="1153" applyNumberFormat="1" applyFont="1" applyFill="1" applyBorder="1" applyAlignment="1">
      <alignment horizontal="center" vertical="center" wrapText="1"/>
    </xf>
    <xf numFmtId="0" fontId="5" fillId="0" borderId="1" xfId="1153" applyFont="1" applyFill="1" applyBorder="1" applyAlignment="1">
      <alignment horizontal="center" vertical="center"/>
    </xf>
    <xf numFmtId="184" fontId="20" fillId="0" borderId="1" xfId="1153" applyNumberFormat="1" applyFont="1" applyFill="1" applyBorder="1" applyAlignment="1">
      <alignment horizontal="center" wrapText="1"/>
    </xf>
    <xf numFmtId="0" fontId="10" fillId="0" borderId="0" xfId="1153" applyAlignment="1">
      <alignment horizontal="center"/>
    </xf>
    <xf numFmtId="0" fontId="31" fillId="0" borderId="0" xfId="0" applyFont="1" applyAlignment="1">
      <alignment horizontal="justify"/>
    </xf>
    <xf numFmtId="0" fontId="29"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0" xfId="1153" applyBorder="1"/>
    <xf numFmtId="0" fontId="23" fillId="0" borderId="7" xfId="1153" applyNumberFormat="1" applyFont="1" applyFill="1" applyBorder="1" applyAlignment="1">
      <alignment horizontal="center" vertical="center" wrapText="1"/>
    </xf>
    <xf numFmtId="0" fontId="23" fillId="0" borderId="8" xfId="1153" applyNumberFormat="1" applyFont="1" applyFill="1" applyBorder="1" applyAlignment="1">
      <alignment horizontal="center" vertical="center" wrapText="1"/>
    </xf>
    <xf numFmtId="0" fontId="29" fillId="0" borderId="1" xfId="0" applyFont="1" applyFill="1" applyBorder="1" applyAlignment="1">
      <alignment vertical="center"/>
    </xf>
    <xf numFmtId="184" fontId="5" fillId="0" borderId="1" xfId="1153" applyNumberFormat="1" applyFont="1" applyFill="1" applyBorder="1" applyAlignment="1"/>
    <xf numFmtId="184" fontId="5" fillId="0" borderId="1" xfId="1924" applyNumberFormat="1" applyFont="1" applyFill="1" applyBorder="1" applyAlignment="1">
      <alignment horizontal="center" vertical="center"/>
    </xf>
    <xf numFmtId="184" fontId="20" fillId="0" borderId="1" xfId="1924" applyNumberFormat="1" applyFont="1" applyFill="1" applyBorder="1" applyAlignment="1">
      <alignment horizontal="center" vertical="center"/>
    </xf>
    <xf numFmtId="0" fontId="32" fillId="0" borderId="0" xfId="0" applyFont="1" applyFill="1"/>
    <xf numFmtId="0" fontId="15" fillId="0" borderId="0" xfId="1166" applyFont="1" applyFill="1" applyAlignment="1">
      <alignment vertical="center"/>
    </xf>
    <xf numFmtId="0" fontId="15" fillId="0" borderId="0" xfId="1166" applyFont="1" applyFill="1" applyBorder="1" applyAlignment="1">
      <alignment vertical="center"/>
    </xf>
    <xf numFmtId="0" fontId="33" fillId="0" borderId="0" xfId="1166" applyFont="1" applyFill="1" applyAlignment="1">
      <alignment vertical="center"/>
    </xf>
    <xf numFmtId="0" fontId="15" fillId="0" borderId="0" xfId="1166" applyFont="1" applyFill="1" applyAlignment="1">
      <alignment horizontal="center" vertical="center"/>
    </xf>
    <xf numFmtId="0" fontId="34" fillId="0" borderId="0" xfId="0" applyFont="1" applyFill="1"/>
    <xf numFmtId="0" fontId="35" fillId="0" borderId="0" xfId="0" applyFont="1" applyFill="1"/>
    <xf numFmtId="0" fontId="32" fillId="0" borderId="0" xfId="0" applyFont="1"/>
    <xf numFmtId="0" fontId="32" fillId="0" borderId="0" xfId="0" applyFont="1" applyAlignment="1">
      <alignment horizontal="left"/>
    </xf>
    <xf numFmtId="43" fontId="32" fillId="0" borderId="0" xfId="32" applyFont="1" applyAlignment="1">
      <alignment horizontal="center"/>
    </xf>
    <xf numFmtId="43" fontId="32" fillId="0" borderId="0" xfId="32" applyFont="1" applyAlignment="1">
      <alignment horizontal="right"/>
    </xf>
    <xf numFmtId="0" fontId="15" fillId="0" borderId="0" xfId="0" applyFont="1" applyFill="1" applyAlignment="1">
      <alignment horizontal="left"/>
    </xf>
    <xf numFmtId="0" fontId="15" fillId="0" borderId="0" xfId="0" applyFont="1" applyFill="1"/>
    <xf numFmtId="43" fontId="15" fillId="0" borderId="0" xfId="32" applyFont="1" applyFill="1" applyAlignment="1">
      <alignment horizontal="center"/>
    </xf>
    <xf numFmtId="0" fontId="36" fillId="0" borderId="0" xfId="1166" applyFont="1" applyFill="1" applyAlignment="1">
      <alignment horizontal="center" vertical="top" wrapText="1"/>
    </xf>
    <xf numFmtId="0" fontId="36" fillId="0" borderId="0" xfId="1166" applyFont="1" applyFill="1" applyBorder="1" applyAlignment="1">
      <alignment horizontal="center" vertical="center" wrapText="1"/>
    </xf>
    <xf numFmtId="0" fontId="33" fillId="0" borderId="1" xfId="1166" applyFont="1" applyFill="1" applyBorder="1" applyAlignment="1">
      <alignment horizontal="center" vertical="center"/>
    </xf>
    <xf numFmtId="0" fontId="33" fillId="0" borderId="1" xfId="1166" applyFont="1" applyFill="1" applyBorder="1" applyAlignment="1">
      <alignment horizontal="center" vertical="center" wrapText="1"/>
    </xf>
    <xf numFmtId="43" fontId="33" fillId="0" borderId="1" xfId="32" applyFont="1" applyFill="1" applyBorder="1" applyAlignment="1">
      <alignment horizontal="center" vertical="center" wrapText="1"/>
    </xf>
    <xf numFmtId="0" fontId="33" fillId="0" borderId="1" xfId="1166" applyFont="1" applyFill="1" applyBorder="1" applyAlignment="1">
      <alignment horizontal="left" vertical="center"/>
    </xf>
    <xf numFmtId="0" fontId="33" fillId="0" borderId="1" xfId="1166" applyFont="1" applyFill="1" applyBorder="1" applyAlignment="1">
      <alignment horizontal="left" vertical="center" wrapText="1"/>
    </xf>
    <xf numFmtId="0" fontId="15" fillId="0" borderId="1" xfId="1166" applyFont="1" applyFill="1" applyBorder="1" applyAlignment="1">
      <alignment horizontal="center" vertical="center"/>
    </xf>
    <xf numFmtId="0" fontId="15" fillId="0" borderId="1" xfId="1166" applyFont="1" applyFill="1" applyBorder="1" applyAlignment="1">
      <alignment horizontal="left" vertical="center" wrapText="1"/>
    </xf>
    <xf numFmtId="43" fontId="15" fillId="0" borderId="1" xfId="32" applyFont="1" applyFill="1" applyBorder="1" applyAlignment="1">
      <alignment horizontal="center" vertical="center" wrapText="1"/>
    </xf>
    <xf numFmtId="0" fontId="15" fillId="0" borderId="1" xfId="1166" applyNumberFormat="1" applyFont="1" applyFill="1" applyBorder="1" applyAlignment="1">
      <alignment horizontal="left" vertical="center" wrapText="1"/>
    </xf>
    <xf numFmtId="0" fontId="33" fillId="0" borderId="7" xfId="1707" applyNumberFormat="1" applyFont="1" applyFill="1" applyBorder="1" applyAlignment="1" applyProtection="1">
      <alignment horizontal="center" vertical="center" wrapText="1"/>
    </xf>
    <xf numFmtId="0" fontId="15" fillId="0" borderId="1" xfId="1707" applyNumberFormat="1" applyFont="1" applyFill="1" applyBorder="1" applyAlignment="1" applyProtection="1">
      <alignment horizontal="center" vertical="center" wrapText="1"/>
    </xf>
    <xf numFmtId="0" fontId="15" fillId="0" borderId="1" xfId="1219" applyFont="1" applyFill="1" applyBorder="1" applyAlignment="1">
      <alignment horizontal="center" vertical="center"/>
    </xf>
    <xf numFmtId="0" fontId="33" fillId="0" borderId="8" xfId="1707" applyNumberFormat="1" applyFont="1" applyFill="1" applyBorder="1" applyAlignment="1" applyProtection="1">
      <alignment horizontal="center" vertical="center" wrapText="1"/>
    </xf>
    <xf numFmtId="0" fontId="15" fillId="0" borderId="2" xfId="1707" applyNumberFormat="1" applyFont="1" applyFill="1" applyBorder="1" applyAlignment="1" applyProtection="1">
      <alignment horizontal="left" vertical="center" wrapText="1"/>
    </xf>
    <xf numFmtId="0" fontId="15" fillId="0" borderId="3" xfId="1707" applyNumberFormat="1" applyFont="1" applyFill="1" applyBorder="1" applyAlignment="1" applyProtection="1">
      <alignment horizontal="left" vertical="center" wrapText="1"/>
    </xf>
    <xf numFmtId="0" fontId="15" fillId="0" borderId="4" xfId="1707" applyNumberFormat="1" applyFont="1" applyFill="1" applyBorder="1" applyAlignment="1" applyProtection="1">
      <alignment horizontal="left" vertical="center" wrapText="1"/>
    </xf>
    <xf numFmtId="43" fontId="15" fillId="0" borderId="1" xfId="32" applyFont="1" applyFill="1" applyBorder="1" applyAlignment="1">
      <alignment vertical="center" wrapText="1"/>
    </xf>
    <xf numFmtId="0" fontId="33" fillId="0" borderId="9" xfId="1707" applyNumberFormat="1" applyFont="1" applyFill="1" applyBorder="1" applyAlignment="1" applyProtection="1">
      <alignment horizontal="center" vertical="center" wrapText="1"/>
    </xf>
    <xf numFmtId="0" fontId="15" fillId="0" borderId="7" xfId="1707" applyNumberFormat="1" applyFont="1" applyFill="1" applyBorder="1" applyAlignment="1" applyProtection="1">
      <alignment horizontal="left" vertical="center" wrapText="1"/>
    </xf>
    <xf numFmtId="0" fontId="15" fillId="0" borderId="1" xfId="1707" applyNumberFormat="1" applyFont="1" applyFill="1" applyBorder="1" applyAlignment="1" applyProtection="1">
      <alignment horizontal="left" vertical="center" wrapText="1"/>
    </xf>
    <xf numFmtId="0" fontId="15" fillId="0" borderId="1" xfId="1913" applyFont="1" applyFill="1" applyBorder="1" applyAlignment="1">
      <alignment horizontal="center" vertical="center" wrapText="1"/>
    </xf>
    <xf numFmtId="0" fontId="15" fillId="0" borderId="9" xfId="1707" applyNumberFormat="1" applyFont="1" applyFill="1" applyBorder="1" applyAlignment="1" applyProtection="1">
      <alignment horizontal="left" vertical="center" wrapText="1"/>
    </xf>
    <xf numFmtId="43" fontId="15" fillId="0" borderId="1" xfId="32" applyFont="1" applyFill="1" applyBorder="1" applyAlignment="1">
      <alignment horizontal="left" vertical="center" wrapText="1"/>
    </xf>
    <xf numFmtId="0" fontId="15" fillId="0" borderId="8" xfId="1707" applyNumberFormat="1" applyFont="1" applyFill="1" applyBorder="1" applyAlignment="1" applyProtection="1">
      <alignment horizontal="left" vertical="center" wrapText="1"/>
    </xf>
    <xf numFmtId="0" fontId="15" fillId="0" borderId="2" xfId="1707" applyNumberFormat="1" applyFont="1" applyFill="1" applyBorder="1" applyAlignment="1" applyProtection="1">
      <alignment horizontal="left" vertical="center" wrapText="1" shrinkToFit="1"/>
    </xf>
    <xf numFmtId="0" fontId="15" fillId="0" borderId="3" xfId="1707" applyNumberFormat="1" applyFont="1" applyFill="1" applyBorder="1" applyAlignment="1" applyProtection="1">
      <alignment horizontal="left" vertical="center" wrapText="1" shrinkToFit="1"/>
    </xf>
    <xf numFmtId="0" fontId="15" fillId="0" borderId="4" xfId="1707" applyNumberFormat="1" applyFont="1" applyFill="1" applyBorder="1" applyAlignment="1" applyProtection="1">
      <alignment horizontal="left" vertical="center" wrapText="1" shrinkToFit="1"/>
    </xf>
    <xf numFmtId="0" fontId="33" fillId="0" borderId="1" xfId="1707" applyNumberFormat="1" applyFont="1" applyFill="1" applyBorder="1" applyAlignment="1" applyProtection="1">
      <alignment horizontal="center" vertical="center" wrapText="1"/>
    </xf>
    <xf numFmtId="43" fontId="15" fillId="0" borderId="1" xfId="1219" applyNumberFormat="1" applyFont="1" applyFill="1" applyBorder="1" applyAlignment="1">
      <alignment horizontal="center" wrapText="1"/>
    </xf>
    <xf numFmtId="203" fontId="15" fillId="0" borderId="1" xfId="1166" applyNumberFormat="1" applyFont="1" applyFill="1" applyBorder="1" applyAlignment="1">
      <alignment horizontal="center" vertical="center" wrapText="1"/>
    </xf>
    <xf numFmtId="31" fontId="15" fillId="0" borderId="1" xfId="0" applyNumberFormat="1" applyFont="1" applyFill="1" applyBorder="1" applyAlignment="1" applyProtection="1">
      <alignment vertical="center" wrapText="1"/>
    </xf>
    <xf numFmtId="0" fontId="15" fillId="0" borderId="1" xfId="0" applyFont="1" applyFill="1" applyBorder="1" applyAlignment="1" applyProtection="1">
      <alignment vertical="center" wrapText="1"/>
    </xf>
    <xf numFmtId="43" fontId="15" fillId="0" borderId="0" xfId="32" applyFont="1" applyFill="1" applyAlignment="1">
      <alignment horizontal="right"/>
    </xf>
    <xf numFmtId="43" fontId="15" fillId="0" borderId="0" xfId="32" applyFont="1" applyFill="1" applyBorder="1" applyAlignment="1">
      <alignment horizontal="right" vertical="center"/>
    </xf>
    <xf numFmtId="43" fontId="33" fillId="0" borderId="1" xfId="32" applyFont="1" applyFill="1" applyBorder="1" applyAlignment="1">
      <alignment horizontal="right" vertical="center" wrapText="1"/>
    </xf>
    <xf numFmtId="43" fontId="33" fillId="0" borderId="0" xfId="1166" applyNumberFormat="1" applyFont="1" applyFill="1" applyAlignment="1">
      <alignment vertical="center"/>
    </xf>
    <xf numFmtId="43" fontId="15" fillId="0" borderId="1" xfId="32" applyFont="1" applyFill="1" applyBorder="1" applyAlignment="1">
      <alignment horizontal="right" vertical="center"/>
    </xf>
    <xf numFmtId="43" fontId="15" fillId="0" borderId="1" xfId="32" applyFont="1" applyFill="1" applyBorder="1" applyAlignment="1">
      <alignment horizontal="right" vertical="center" wrapText="1"/>
    </xf>
    <xf numFmtId="43" fontId="15" fillId="0" borderId="0" xfId="1166" applyNumberFormat="1" applyFont="1" applyFill="1" applyAlignment="1">
      <alignment vertical="center"/>
    </xf>
    <xf numFmtId="203" fontId="15" fillId="0" borderId="1" xfId="1166" applyNumberFormat="1" applyFont="1" applyFill="1" applyBorder="1" applyAlignment="1">
      <alignment horizontal="right" vertical="center" wrapText="1"/>
    </xf>
    <xf numFmtId="0" fontId="33" fillId="0" borderId="2" xfId="1166" applyFont="1" applyFill="1" applyBorder="1" applyAlignment="1">
      <alignment horizontal="left" vertical="center" wrapText="1"/>
    </xf>
    <xf numFmtId="0" fontId="33" fillId="0" borderId="3" xfId="1166" applyFont="1" applyFill="1" applyBorder="1" applyAlignment="1">
      <alignment horizontal="left" vertical="center" wrapText="1"/>
    </xf>
    <xf numFmtId="0" fontId="33" fillId="0" borderId="4" xfId="1166" applyFont="1" applyFill="1" applyBorder="1" applyAlignment="1">
      <alignment horizontal="left" vertical="center" wrapText="1"/>
    </xf>
    <xf numFmtId="43" fontId="33" fillId="0" borderId="1" xfId="32" applyFont="1" applyFill="1" applyBorder="1" applyAlignment="1" applyProtection="1">
      <alignment horizontal="center" vertical="center" wrapText="1"/>
    </xf>
    <xf numFmtId="43" fontId="15" fillId="0" borderId="1" xfId="32" applyFont="1" applyFill="1" applyBorder="1" applyAlignment="1">
      <alignment horizontal="center"/>
    </xf>
    <xf numFmtId="0" fontId="33" fillId="0" borderId="7" xfId="1362" applyNumberFormat="1" applyFont="1" applyFill="1" applyBorder="1" applyAlignment="1" applyProtection="1">
      <alignment horizontal="center" vertical="center" wrapText="1"/>
    </xf>
    <xf numFmtId="0" fontId="15" fillId="0" borderId="2" xfId="1362" applyNumberFormat="1" applyFont="1" applyFill="1" applyBorder="1" applyAlignment="1" applyProtection="1">
      <alignment horizontal="left" vertical="center" wrapText="1"/>
    </xf>
    <xf numFmtId="0" fontId="15" fillId="0" borderId="3" xfId="1362" applyNumberFormat="1" applyFont="1" applyFill="1" applyBorder="1" applyAlignment="1" applyProtection="1">
      <alignment horizontal="left" vertical="center" wrapText="1"/>
    </xf>
    <xf numFmtId="0" fontId="15" fillId="0" borderId="4" xfId="1362" applyNumberFormat="1" applyFont="1" applyFill="1" applyBorder="1" applyAlignment="1" applyProtection="1">
      <alignment horizontal="left" vertical="center" wrapText="1"/>
    </xf>
    <xf numFmtId="0" fontId="33" fillId="0" borderId="9" xfId="1362" applyNumberFormat="1" applyFont="1" applyFill="1" applyBorder="1" applyAlignment="1" applyProtection="1">
      <alignment horizontal="center" vertical="center" wrapText="1"/>
    </xf>
    <xf numFmtId="43" fontId="15" fillId="0" borderId="1" xfId="32" applyFont="1" applyFill="1" applyBorder="1" applyAlignment="1" applyProtection="1">
      <alignment horizontal="center" vertical="center" wrapText="1"/>
    </xf>
    <xf numFmtId="0" fontId="33" fillId="0" borderId="8" xfId="1362" applyNumberFormat="1" applyFont="1" applyFill="1" applyBorder="1" applyAlignment="1" applyProtection="1">
      <alignment horizontal="center" vertical="center" wrapText="1"/>
    </xf>
    <xf numFmtId="0" fontId="33" fillId="0" borderId="1" xfId="1362" applyNumberFormat="1" applyFont="1" applyFill="1" applyBorder="1" applyAlignment="1" applyProtection="1">
      <alignment horizontal="center" vertical="center" wrapText="1"/>
    </xf>
    <xf numFmtId="0" fontId="15" fillId="0" borderId="2" xfId="1351" applyNumberFormat="1" applyFont="1" applyFill="1" applyBorder="1" applyAlignment="1">
      <alignment horizontal="left" vertical="center" wrapText="1"/>
    </xf>
    <xf numFmtId="0" fontId="15" fillId="0" borderId="3" xfId="1351" applyNumberFormat="1" applyFont="1" applyFill="1" applyBorder="1" applyAlignment="1">
      <alignment horizontal="left" vertical="center" wrapText="1"/>
    </xf>
    <xf numFmtId="0" fontId="15" fillId="0" borderId="4" xfId="1351" applyNumberFormat="1" applyFont="1" applyFill="1" applyBorder="1" applyAlignment="1">
      <alignment horizontal="left" vertical="center" wrapText="1"/>
    </xf>
    <xf numFmtId="0" fontId="15" fillId="0" borderId="7" xfId="0" applyFont="1" applyFill="1" applyBorder="1" applyAlignment="1">
      <alignment horizontal="center" vertical="center"/>
    </xf>
    <xf numFmtId="0" fontId="15" fillId="0" borderId="1" xfId="1362" applyNumberFormat="1" applyFont="1" applyFill="1" applyBorder="1" applyAlignment="1" applyProtection="1">
      <alignment horizontal="left" vertical="center" wrapText="1"/>
    </xf>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15" fillId="0" borderId="1" xfId="0" applyFont="1" applyFill="1" applyBorder="1" applyAlignment="1">
      <alignment horizontal="left"/>
    </xf>
    <xf numFmtId="0" fontId="37" fillId="0" borderId="0" xfId="0" applyNumberFormat="1" applyFont="1" applyFill="1" applyBorder="1" applyAlignment="1">
      <alignment vertical="center"/>
    </xf>
    <xf numFmtId="43" fontId="33" fillId="0" borderId="1" xfId="32" applyFont="1" applyFill="1" applyBorder="1" applyAlignment="1" applyProtection="1">
      <alignment horizontal="right" vertical="center" wrapText="1"/>
    </xf>
    <xf numFmtId="0" fontId="35" fillId="0" borderId="0" xfId="0" applyNumberFormat="1" applyFont="1" applyFill="1" applyBorder="1" applyAlignment="1">
      <alignment vertical="center"/>
    </xf>
    <xf numFmtId="0" fontId="38" fillId="0" borderId="0" xfId="0" applyNumberFormat="1" applyFont="1" applyFill="1" applyBorder="1" applyAlignment="1">
      <alignment vertical="center"/>
    </xf>
    <xf numFmtId="43" fontId="15" fillId="0" borderId="1" xfId="32" applyFont="1" applyFill="1" applyBorder="1" applyAlignment="1" applyProtection="1">
      <alignment horizontal="right" vertical="center" wrapText="1"/>
    </xf>
    <xf numFmtId="43" fontId="15" fillId="0" borderId="1" xfId="32" applyFont="1" applyFill="1" applyBorder="1" applyAlignment="1">
      <alignment horizontal="right"/>
    </xf>
    <xf numFmtId="0" fontId="37" fillId="0" borderId="0" xfId="0" applyNumberFormat="1" applyFont="1" applyFill="1" applyBorder="1" applyAlignment="1"/>
    <xf numFmtId="0" fontId="35" fillId="0" borderId="0" xfId="0" applyNumberFormat="1" applyFont="1" applyFill="1" applyBorder="1" applyAlignment="1"/>
    <xf numFmtId="0" fontId="38" fillId="0" borderId="0" xfId="0" applyNumberFormat="1" applyFont="1" applyFill="1" applyBorder="1" applyAlignment="1"/>
  </cellXfs>
  <cellStyles count="2258">
    <cellStyle name="常规" xfId="0" builtinId="0"/>
    <cellStyle name="好_~5676413 2" xfId="1"/>
    <cellStyle name="好_高中教师人数（教育厅1.6日提供） 2" xfId="2"/>
    <cellStyle name="好_银行账户情况表_2010年12月 2" xfId="3"/>
    <cellStyle name="货币[0]" xfId="4" builtinId="7"/>
    <cellStyle name="强调文字颜色 2 3 2" xfId="5"/>
    <cellStyle name="输入" xfId="6" builtinId="20"/>
    <cellStyle name="常规 39" xfId="7"/>
    <cellStyle name="货币" xfId="8" builtinId="4"/>
    <cellStyle name="好_05玉溪" xfId="9"/>
    <cellStyle name="强调 3 4" xfId="10"/>
    <cellStyle name="60% - 着色 2" xfId="11"/>
    <cellStyle name="好_2007年可用财力 3" xfId="12"/>
    <cellStyle name="差_Book1_Book1" xfId="13"/>
    <cellStyle name="20% - 强调文字颜色 3" xfId="14" builtinId="38"/>
    <cellStyle name="Accent1 5" xfId="15"/>
    <cellStyle name="Accent2 - 20% 2" xfId="16"/>
    <cellStyle name="常规 3 2 3 2" xfId="17"/>
    <cellStyle name="常规 18 5" xfId="18"/>
    <cellStyle name="20% - 着色 6 2" xfId="19"/>
    <cellStyle name="_Book1_2 2" xfId="20"/>
    <cellStyle name="千位分隔[0]" xfId="21" builtinId="6"/>
    <cellStyle name="Accent2 - 40%" xfId="22"/>
    <cellStyle name="常规 3 4 3" xfId="23"/>
    <cellStyle name="好_Book1_1 6" xfId="24"/>
    <cellStyle name="Input 2" xfId="25"/>
    <cellStyle name="40% - 强调文字颜色 3" xfId="26" builtinId="39"/>
    <cellStyle name="常规 26 2" xfId="27"/>
    <cellStyle name="常规 31 2" xfId="28"/>
    <cellStyle name="差" xfId="29" builtinId="27"/>
    <cellStyle name="差_2006年水利统计指标统计表 2" xfId="30"/>
    <cellStyle name="常规 7 3" xfId="31"/>
    <cellStyle name="千位分隔" xfId="32" builtinId="3"/>
    <cellStyle name="40% - 着色 3 5" xfId="33"/>
    <cellStyle name="Accent6 4" xfId="34"/>
    <cellStyle name="常规 12 2 3" xfId="35"/>
    <cellStyle name="60% - 强调文字颜色 3" xfId="36" builtinId="40"/>
    <cellStyle name="日期" xfId="37"/>
    <cellStyle name="60% - 强调文字颜色 6 3 2" xfId="38"/>
    <cellStyle name="差_奖励补助测算5.23新" xfId="39"/>
    <cellStyle name="Accent2 - 60%" xfId="40"/>
    <cellStyle name="警告文本 2 2 5" xfId="41"/>
    <cellStyle name="超链接" xfId="42" builtinId="8"/>
    <cellStyle name="差_2009年一般性转移支付标准工资_奖励补助测算5.22测试" xfId="43"/>
    <cellStyle name="60% - 强调文字颜色 5 4 2" xfId="44"/>
    <cellStyle name="警告文本 2 7" xfId="45"/>
    <cellStyle name="百分比" xfId="46" builtinId="5"/>
    <cellStyle name="40% - 强调文字颜色 6 4 2" xfId="47"/>
    <cellStyle name="60% - 强调文字颜色 4 2 2 2" xfId="48"/>
    <cellStyle name="差_Book1 2" xfId="49"/>
    <cellStyle name="Accent4 5" xfId="50"/>
    <cellStyle name="好_地方配套按人均增幅控制8.31（调整结案率后）xl 2" xfId="51"/>
    <cellStyle name="已访问的超链接" xfId="52" builtinId="9"/>
    <cellStyle name="差_地方配套按人均增幅控制8.30xl 2" xfId="53"/>
    <cellStyle name="注释" xfId="54" builtinId="10"/>
    <cellStyle name="60% - 强调文字颜色 2 3" xfId="55"/>
    <cellStyle name="_ET_STYLE_NoName_00__Sheet3" xfId="56"/>
    <cellStyle name="40% - 着色 3 4" xfId="57"/>
    <cellStyle name="Accent6 3" xfId="58"/>
    <cellStyle name="常规 12 2 2" xfId="59"/>
    <cellStyle name="60% - 强调文字颜色 2" xfId="60" builtinId="36"/>
    <cellStyle name="差_2006年分析表" xfId="61"/>
    <cellStyle name="60% - 强调文字颜色 2 2 2 4" xfId="62"/>
    <cellStyle name="Accent6_贫困县涉农资金整合工作示范县统计表12月21日" xfId="63"/>
    <cellStyle name="差_2007年政法部门业务指标" xfId="64"/>
    <cellStyle name="差_教师绩效工资测算表（离退休按各地上报数测算）2009年1月1日" xfId="65"/>
    <cellStyle name="标题 4" xfId="66" builtinId="19"/>
    <cellStyle name="警告文本" xfId="67" builtinId="11"/>
    <cellStyle name="常规 4 2 2 3" xfId="68"/>
    <cellStyle name="常规 4 4 3" xfId="69"/>
    <cellStyle name="常规 6 5" xfId="70"/>
    <cellStyle name="60% - 强调文字颜色 2 2 2" xfId="71"/>
    <cellStyle name="强调文字颜色 1 2 3" xfId="72"/>
    <cellStyle name="20% - 强调文字颜色 4 4 2" xfId="73"/>
    <cellStyle name="差_奖励补助测算5.22测试" xfId="74"/>
    <cellStyle name="标题" xfId="75" builtinId="15"/>
    <cellStyle name="解释性文本" xfId="76" builtinId="53"/>
    <cellStyle name="百分比 4" xfId="77"/>
    <cellStyle name="标题 1" xfId="78" builtinId="16"/>
    <cellStyle name="0,0_x000d__x000a_NA_x000d__x000a_" xfId="79"/>
    <cellStyle name="60% - 强调文字颜色 2 2 2 2" xfId="80"/>
    <cellStyle name="差_奖励补助测算5.22测试 2" xfId="81"/>
    <cellStyle name="标题 2" xfId="82" builtinId="17"/>
    <cellStyle name="40% - 着色 3 3" xfId="83"/>
    <cellStyle name="Accent6 2" xfId="84"/>
    <cellStyle name="60% - 强调文字颜色 1" xfId="85" builtinId="32"/>
    <cellStyle name="60% - 强调文字颜色 2 2 2 3" xfId="86"/>
    <cellStyle name="标题 3" xfId="87" builtinId="18"/>
    <cellStyle name="Accent6 5" xfId="88"/>
    <cellStyle name="常规 12 2 4" xfId="89"/>
    <cellStyle name="60% - 强调文字颜色 4" xfId="90" builtinId="44"/>
    <cellStyle name="输出" xfId="91" builtinId="21"/>
    <cellStyle name="差_2009年一般性转移支付标准工资 2" xfId="92"/>
    <cellStyle name="20% - 强调文字颜色 2 4 2" xfId="93"/>
    <cellStyle name="计算" xfId="94" builtinId="22"/>
    <cellStyle name="标题 1 2 2 4" xfId="95"/>
    <cellStyle name="40% - 强调文字颜色 4 2" xfId="96"/>
    <cellStyle name="t_HVAC Equipment (3) 4" xfId="97"/>
    <cellStyle name="20% - 着色 1 2" xfId="98"/>
    <cellStyle name="计算 3 2" xfId="99"/>
    <cellStyle name="_ET_STYLE_NoName_00__县公司" xfId="100"/>
    <cellStyle name="检查单元格" xfId="101" builtinId="23"/>
    <cellStyle name="常规 13 5" xfId="102"/>
    <cellStyle name="20% - 强调文字颜色 6" xfId="103" builtinId="50"/>
    <cellStyle name="强调文字颜色 2" xfId="104" builtinId="33"/>
    <cellStyle name="常规 2 2 2 5" xfId="105"/>
    <cellStyle name="好_联系电话 2" xfId="106"/>
    <cellStyle name="40% - 着色 5 2" xfId="107"/>
    <cellStyle name="常规 6 2 3" xfId="108"/>
    <cellStyle name="PSHeading 4" xfId="109"/>
    <cellStyle name="差_教育厅提供义务教育及高中教师人数（2009年1月6日）" xfId="110"/>
    <cellStyle name="链接单元格" xfId="111" builtinId="24"/>
    <cellStyle name="标题 2 2 7" xfId="112"/>
    <cellStyle name="60% - 强调文字颜色 4 2 3" xfId="113"/>
    <cellStyle name="汇总" xfId="114" builtinId="25"/>
    <cellStyle name="差_Book2" xfId="115"/>
    <cellStyle name="20% - 着色 3 5" xfId="116"/>
    <cellStyle name="好" xfId="117" builtinId="26"/>
    <cellStyle name="差 2 3 2" xfId="118"/>
    <cellStyle name="60% - 强调文字颜色 3 2 3 2" xfId="119"/>
    <cellStyle name="Heading 3" xfId="120"/>
    <cellStyle name="20% - Accent3 2" xfId="121"/>
    <cellStyle name="20% - 强调文字颜色 3 3" xfId="122"/>
    <cellStyle name="常规 3 2 6" xfId="123"/>
    <cellStyle name="适中" xfId="124" builtinId="28"/>
    <cellStyle name="20% - 强调文字颜色 5" xfId="125" builtinId="46"/>
    <cellStyle name="强调文字颜色 1" xfId="126" builtinId="29"/>
    <cellStyle name="40% - 强调文字颜色 4 2 3 2" xfId="127"/>
    <cellStyle name="常规 2 2 2 4" xfId="128"/>
    <cellStyle name="20% - 强调文字颜色 1" xfId="129" builtinId="30"/>
    <cellStyle name="标题 5 4" xfId="130"/>
    <cellStyle name="好_第一部分：综合全 4" xfId="131"/>
    <cellStyle name="40% - 强调文字颜色 4 3 2" xfId="132"/>
    <cellStyle name="40% - 强调文字颜色 1" xfId="133" builtinId="31"/>
    <cellStyle name="20% - 强调文字颜色 2" xfId="134" builtinId="34"/>
    <cellStyle name="40% - 强调文字颜色 2" xfId="135" builtinId="35"/>
    <cellStyle name="强调文字颜色 3" xfId="136" builtinId="37"/>
    <cellStyle name="PSChar" xfId="137"/>
    <cellStyle name="强调文字颜色 4" xfId="138" builtinId="41"/>
    <cellStyle name="20% - 强调文字颜色 4" xfId="139" builtinId="42"/>
    <cellStyle name="好_第一部分：综合全 3 2" xfId="140"/>
    <cellStyle name="20% - 着色 1" xfId="141"/>
    <cellStyle name="好_Book1_银行账户情况表_2010年12月 2" xfId="142"/>
    <cellStyle name="计算 3" xfId="143"/>
    <cellStyle name="Input 3" xfId="144"/>
    <cellStyle name="40% - 强调文字颜色 4" xfId="145" builtinId="43"/>
    <cellStyle name="强调文字颜色 5" xfId="146" builtinId="45"/>
    <cellStyle name="20% - 着色 2" xfId="147"/>
    <cellStyle name="计算 4" xfId="148"/>
    <cellStyle name="60% - 强调文字颜色 5 2 2 2" xfId="149"/>
    <cellStyle name="40% - 强调文字颜色 5" xfId="150" builtinId="47"/>
    <cellStyle name="差_2006年全省财力计算表（中央、决算）" xfId="151"/>
    <cellStyle name="Accent6 6" xfId="152"/>
    <cellStyle name="60% - 强调文字颜色 5" xfId="153" builtinId="48"/>
    <cellStyle name="60% - 着色 6 2" xfId="154"/>
    <cellStyle name="标题 1 4 2" xfId="155"/>
    <cellStyle name="强调文字颜色 6" xfId="156" builtinId="49"/>
    <cellStyle name="20% - 着色 3" xfId="157"/>
    <cellStyle name="好_业务工作量指标" xfId="158"/>
    <cellStyle name="适中 2" xfId="159"/>
    <cellStyle name="60% - 强调文字颜色 5 2 2 3" xfId="160"/>
    <cellStyle name="Heading 3 2" xfId="161"/>
    <cellStyle name="_弱电系统设备配置报价清单" xfId="162"/>
    <cellStyle name="20% - 强调文字颜色 3 3 2" xfId="163"/>
    <cellStyle name="40% - 强调文字颜色 6" xfId="164" builtinId="51"/>
    <cellStyle name="Accent6 7" xfId="165"/>
    <cellStyle name="60% - 强调文字颜色 6" xfId="166" builtinId="52"/>
    <cellStyle name="差_2009年一般性转移支付标准工资_奖励补助测算7.25 (version 1) (version 1) 2" xfId="167"/>
    <cellStyle name="60% - 着色 6 3" xfId="168"/>
    <cellStyle name="Accent2 - 20% 3" xfId="169"/>
    <cellStyle name="差_财政支出对上级的依赖程度 2" xfId="170"/>
    <cellStyle name="常规 3 2 3 3" xfId="171"/>
    <cellStyle name="20% - 着色 6 3" xfId="172"/>
    <cellStyle name="_Book1_2 3" xfId="173"/>
    <cellStyle name="常规 4 2 5" xfId="174"/>
    <cellStyle name="常规 4 7" xfId="175"/>
    <cellStyle name="?鹎%U龡&amp;H?_x0008_e_x0005_9_x0006__x0007__x0001__x0001_" xfId="176"/>
    <cellStyle name="20% - 着色 5" xfId="177"/>
    <cellStyle name="常规 3 2 2" xfId="178"/>
    <cellStyle name="适中 4" xfId="179"/>
    <cellStyle name="60% - 强调文字颜色 5 2 2 5" xfId="180"/>
    <cellStyle name="_Book1_1" xfId="181"/>
    <cellStyle name="20% - 强调文字颜色 4 2 2 2" xfId="182"/>
    <cellStyle name="40% - 强调文字颜色 4 2 5" xfId="183"/>
    <cellStyle name="_20100326高清市院遂宁检察院1080P配置清单26日改" xfId="184"/>
    <cellStyle name="_Book1_1_Book1" xfId="185"/>
    <cellStyle name="_Book1_1 2" xfId="186"/>
    <cellStyle name="标题 3 2 2 3" xfId="187"/>
    <cellStyle name="40% - Accent1" xfId="188"/>
    <cellStyle name="好_汇总-县级财政报表附表 2" xfId="189"/>
    <cellStyle name="20% - 着色 5 2" xfId="190"/>
    <cellStyle name="ColLevel_0" xfId="191"/>
    <cellStyle name="60% - 强调文字颜色 1 2 5" xfId="192"/>
    <cellStyle name="差_Book1_1 4" xfId="193"/>
    <cellStyle name="着色 6 5" xfId="194"/>
    <cellStyle name="Accent6 - 40% 3" xfId="195"/>
    <cellStyle name="?鹎%U龡&amp;H?_x0008__x001c__x001c_?_x0007__x0001__x0001_" xfId="196"/>
    <cellStyle name="_Book1" xfId="197"/>
    <cellStyle name="常规 2 7 2" xfId="198"/>
    <cellStyle name="Accent2 9" xfId="199"/>
    <cellStyle name="好_2008年县级公安保障标准落实奖励经费分配测算 3" xfId="200"/>
    <cellStyle name="_Book1 2" xfId="201"/>
    <cellStyle name="60% - 着色 2 5" xfId="202"/>
    <cellStyle name="40% - 强调文字颜色 6 2 6" xfId="203"/>
    <cellStyle name="40% - 着色 1" xfId="204"/>
    <cellStyle name="20% - 强调文字颜色 5 2 2" xfId="205"/>
    <cellStyle name="40% - 强调文字颜色 6 2 7" xfId="206"/>
    <cellStyle name="sstot 3 2" xfId="207"/>
    <cellStyle name="常规 8 2 2 2" xfId="208"/>
    <cellStyle name="40% - 着色 2" xfId="209"/>
    <cellStyle name="好_2008年县级公安保障标准落实奖励经费分配测算 4" xfId="210"/>
    <cellStyle name="_Book1 3" xfId="211"/>
    <cellStyle name="_Book1_1 3" xfId="212"/>
    <cellStyle name="标题 3 2 2 4" xfId="213"/>
    <cellStyle name="40% - Accent2" xfId="214"/>
    <cellStyle name="20% - 着色 5 3" xfId="215"/>
    <cellStyle name="_Book1_1 4" xfId="216"/>
    <cellStyle name="常规_贫困县涉农资金整合工作示范县统计表12月21日" xfId="217"/>
    <cellStyle name="标题 3 2 2 5" xfId="218"/>
    <cellStyle name="60% - 强调文字颜色 4 4 2" xfId="219"/>
    <cellStyle name="40% - Accent3" xfId="220"/>
    <cellStyle name="20% - 着色 5 4" xfId="221"/>
    <cellStyle name="40% - 强调文字颜色 5 2 3 2" xfId="222"/>
    <cellStyle name="常规 3 2 2 4" xfId="223"/>
    <cellStyle name="好_2006年分析表 3 2" xfId="224"/>
    <cellStyle name="Accent3_贫困县涉农资金整合工作示范县统计表12月21日" xfId="225"/>
    <cellStyle name="Accent2 - 20%" xfId="226"/>
    <cellStyle name="常规 3 2 3" xfId="227"/>
    <cellStyle name="20% - 着色 6" xfId="228"/>
    <cellStyle name="好_云南农村义务教育统计表 2" xfId="229"/>
    <cellStyle name="_Book1_2" xfId="230"/>
    <cellStyle name="20% - 强调文字颜色 4 2 2 3" xfId="231"/>
    <cellStyle name="Accent2 - 20% 4" xfId="232"/>
    <cellStyle name="差_财政支出对上级的依赖程度 3" xfId="233"/>
    <cellStyle name="常规 3 2 3 4" xfId="234"/>
    <cellStyle name="着色 2 4" xfId="235"/>
    <cellStyle name="好_卫生部门 2" xfId="236"/>
    <cellStyle name="20% - 着色 6 4" xfId="237"/>
    <cellStyle name="_Book1_2 4" xfId="238"/>
    <cellStyle name="好_530623_2006年县级财政报表附表 2" xfId="239"/>
    <cellStyle name="标题 4 4" xfId="240"/>
    <cellStyle name="千位分隔 5" xfId="241"/>
    <cellStyle name="差_教师绩效工资测算表（离退休按各地上报数测算）2009年1月1日 4" xfId="242"/>
    <cellStyle name="_Book1_2_Book1" xfId="243"/>
    <cellStyle name="40% - 强调文字颜色 4 2 2" xfId="244"/>
    <cellStyle name="60% - 强调文字颜色 5 2 7" xfId="245"/>
    <cellStyle name="解释性文本 2 2 4" xfId="246"/>
    <cellStyle name="好_Book1_4" xfId="247"/>
    <cellStyle name="好_城建部门 3" xfId="248"/>
    <cellStyle name="超级链接 2" xfId="249"/>
    <cellStyle name="_Book1_3" xfId="250"/>
    <cellStyle name="20% - 强调文字颜色 4 2 2 4" xfId="251"/>
    <cellStyle name="_Book1_3 2" xfId="252"/>
    <cellStyle name="解释性文本 2 7" xfId="253"/>
    <cellStyle name="_Book1_3_Book1" xfId="254"/>
    <cellStyle name="_Book1_4" xfId="255"/>
    <cellStyle name="20% - 强调文字颜色 4 2 2 5" xfId="256"/>
    <cellStyle name="Heading 2" xfId="257"/>
    <cellStyle name="20% - 强调文字颜色 3 2" xfId="258"/>
    <cellStyle name="常规 3 2 5" xfId="259"/>
    <cellStyle name="_Book1_Book1" xfId="260"/>
    <cellStyle name="注释 3" xfId="261"/>
    <cellStyle name="_Book1_金融业务培训人员情况表" xfId="262"/>
    <cellStyle name="常规 6 3" xfId="263"/>
    <cellStyle name="好_财政供养人员" xfId="264"/>
    <cellStyle name="_ET_STYLE_NoName_00_ 2" xfId="265"/>
    <cellStyle name="差_2006年分析表 2 2" xfId="266"/>
    <cellStyle name="_ET_STYLE_NoName_00_" xfId="267"/>
    <cellStyle name="常规 4 2 2 2" xfId="268"/>
    <cellStyle name="常规 4 4 2" xfId="269"/>
    <cellStyle name="常规 6 4" xfId="270"/>
    <cellStyle name="_ET_STYLE_NoName_00_ 3" xfId="271"/>
    <cellStyle name="40% - 强调文字颜色 1 2 2 2" xfId="272"/>
    <cellStyle name="_ET_STYLE_NoName_00__Book1" xfId="273"/>
    <cellStyle name="强调 1 4" xfId="274"/>
    <cellStyle name="_ET_STYLE_NoName_00__Book1 2" xfId="275"/>
    <cellStyle name="千位分隔 6" xfId="276"/>
    <cellStyle name="40% - 强调文字颜色 4 2 3" xfId="277"/>
    <cellStyle name="解释性文本 2 2 5" xfId="278"/>
    <cellStyle name="好_城建部门 4" xfId="279"/>
    <cellStyle name="_ET_STYLE_NoName_00__Book1 3" xfId="280"/>
    <cellStyle name="常规 25 2" xfId="281"/>
    <cellStyle name="常规 30 2" xfId="282"/>
    <cellStyle name="40% - 强调文字颜色 4 2 4" xfId="283"/>
    <cellStyle name="常规 2 3 3 2" xfId="284"/>
    <cellStyle name="_ET_STYLE_NoName_00__Book1_1" xfId="285"/>
    <cellStyle name="常规 2 3 3 2 2" xfId="286"/>
    <cellStyle name="_ET_STYLE_NoName_00__Book1_1 2" xfId="287"/>
    <cellStyle name="40% - 着色 4 4" xfId="288"/>
    <cellStyle name="20% - 强调文字颜色 6 2 7" xfId="289"/>
    <cellStyle name="_ET_STYLE_NoName_00__Book1_1 3" xfId="290"/>
    <cellStyle name="差_2006年在职人员情况" xfId="291"/>
    <cellStyle name="40% - 着色 4 5" xfId="292"/>
    <cellStyle name="_ET_STYLE_NoName_00__Book1_1 4" xfId="293"/>
    <cellStyle name="_ET_STYLE_NoName_00__Book1_1_县公司" xfId="294"/>
    <cellStyle name="20% - 强调文字颜色 4 2 5" xfId="295"/>
    <cellStyle name="_ET_STYLE_NoName_00__Book1_1_银行账户情况表_2010年12月" xfId="296"/>
    <cellStyle name="60% - 强调文字颜色 6 4" xfId="297"/>
    <cellStyle name="Accent5 - 60% 4" xfId="298"/>
    <cellStyle name="20% - 强调文字颜色 1 3 2" xfId="299"/>
    <cellStyle name="Accent5 - 20%" xfId="300"/>
    <cellStyle name="常规 2 3 3 3" xfId="301"/>
    <cellStyle name="_ET_STYLE_NoName_00__Book1_2" xfId="302"/>
    <cellStyle name="Dezimal [0]_laroux" xfId="303"/>
    <cellStyle name="_ET_STYLE_NoName_00__Book1_县公司" xfId="304"/>
    <cellStyle name="常规 9 4 2" xfId="305"/>
    <cellStyle name="_ET_STYLE_NoName_00__Book1_银行账户情况表_2010年12月" xfId="306"/>
    <cellStyle name="40% - 强调文字颜色 5 2 2" xfId="307"/>
    <cellStyle name="60% - 强调文字颜色 6 2 7" xfId="308"/>
    <cellStyle name="好 2 3 2" xfId="309"/>
    <cellStyle name="好_2006年分析表 2" xfId="310"/>
    <cellStyle name="好_Book1_县公司 2" xfId="311"/>
    <cellStyle name="_ET_STYLE_NoName_00__建行" xfId="312"/>
    <cellStyle name="差_奖励补助测算7.25 (version 1) (version 1)" xfId="313"/>
    <cellStyle name="60% - 强调文字颜色 4 3" xfId="314"/>
    <cellStyle name="_ET_STYLE_NoName_00__银行账户情况表_2010年12月" xfId="315"/>
    <cellStyle name="40% - 强调文字颜色 5 4" xfId="316"/>
    <cellStyle name="好 2 5" xfId="317"/>
    <cellStyle name="差_2007年可用财力 2" xfId="318"/>
    <cellStyle name="好_县级基础数据 2" xfId="319"/>
    <cellStyle name="_ET_STYLE_NoName_00__云南水利电力有限公司" xfId="320"/>
    <cellStyle name="20% - 着色 2 4" xfId="321"/>
    <cellStyle name="20% - 强调文字颜色 6 3 2" xfId="322"/>
    <cellStyle name="差_业务工作量指标 2" xfId="323"/>
    <cellStyle name="未定义 4" xfId="324"/>
    <cellStyle name="_Sheet1" xfId="325"/>
    <cellStyle name="_Sheet1_Book1" xfId="326"/>
    <cellStyle name="PSSpacer 3" xfId="327"/>
    <cellStyle name="Accent4 - 40%" xfId="328"/>
    <cellStyle name="差_检验表（调整后） 3 2" xfId="329"/>
    <cellStyle name="常规 4 3 2" xfId="330"/>
    <cellStyle name="常规 5 4" xfId="331"/>
    <cellStyle name="_Sheet3 (5)" xfId="332"/>
    <cellStyle name="60% - 强调文字颜色 2 2 4" xfId="333"/>
    <cellStyle name="40% - 强调文字颜色 6 2 2 5" xfId="334"/>
    <cellStyle name="常规 5 9" xfId="335"/>
    <cellStyle name="_Sheet3 (6)" xfId="336"/>
    <cellStyle name="40% - 强调文字颜色 1 2 4" xfId="337"/>
    <cellStyle name="60% - 强调文字颜色 6 4 2" xfId="338"/>
    <cellStyle name="_本部汇总" xfId="339"/>
    <cellStyle name="_南方电网" xfId="340"/>
    <cellStyle name="Accent4_贫困县涉农资金整合工作示范县统计表12月21日" xfId="341"/>
    <cellStyle name="60% - 着色 4 5" xfId="342"/>
    <cellStyle name="标题 1 2 5" xfId="343"/>
    <cellStyle name="Accent4 9" xfId="344"/>
    <cellStyle name="20% - 强调文字颜色 3 2 2 3" xfId="345"/>
    <cellStyle name="强调文字颜色 2 2 2" xfId="346"/>
    <cellStyle name="Accent1 - 20%" xfId="347"/>
    <cellStyle name="20% - Accent1" xfId="348"/>
    <cellStyle name="强调文字颜色 2 2 2 2" xfId="349"/>
    <cellStyle name="Accent1 - 20% 2" xfId="350"/>
    <cellStyle name="20% - Accent1 2" xfId="351"/>
    <cellStyle name="20% - 强调文字颜色 1 3" xfId="352"/>
    <cellStyle name="标题 1 2 6" xfId="353"/>
    <cellStyle name="差_县公司" xfId="354"/>
    <cellStyle name="60% - 强调文字颜色 3 2 2" xfId="355"/>
    <cellStyle name="20% - 强调文字颜色 3 2 2 4" xfId="356"/>
    <cellStyle name="20% - 强调文字颜色 5 4 2" xfId="357"/>
    <cellStyle name="强调文字颜色 2 2 3" xfId="358"/>
    <cellStyle name="20% - Accent2" xfId="359"/>
    <cellStyle name="60% - 强调文字颜色 3 2 2 2" xfId="360"/>
    <cellStyle name="强调文字颜色 2 2 3 2" xfId="361"/>
    <cellStyle name="20% - Accent2 2" xfId="362"/>
    <cellStyle name="20% - 强调文字颜色 2 3" xfId="363"/>
    <cellStyle name="标题 1 2 7" xfId="364"/>
    <cellStyle name="60% - 强调文字颜色 3 2 3" xfId="365"/>
    <cellStyle name="20% - 强调文字颜色 3 2 2 5" xfId="366"/>
    <cellStyle name="强调文字颜色 2 2 4" xfId="367"/>
    <cellStyle name="20% - Accent3" xfId="368"/>
    <cellStyle name="60% - 强调文字颜色 2 2 3 2" xfId="369"/>
    <cellStyle name="60% - 强调文字颜色 3 2 4" xfId="370"/>
    <cellStyle name="Accent6 - 60% 2" xfId="371"/>
    <cellStyle name="强调文字颜色 2 2 5" xfId="372"/>
    <cellStyle name="20% - Accent4" xfId="373"/>
    <cellStyle name="差_Book1_1 7" xfId="374"/>
    <cellStyle name="20% - Accent4 2" xfId="375"/>
    <cellStyle name="20% - 强调文字颜色 4 3" xfId="376"/>
    <cellStyle name="常规 3 3 6" xfId="377"/>
    <cellStyle name="60% - 强调文字颜色 3 2 5" xfId="378"/>
    <cellStyle name="Accent6 - 60% 3" xfId="379"/>
    <cellStyle name="强调文字颜色 2 2 6" xfId="380"/>
    <cellStyle name="20% - Accent5" xfId="381"/>
    <cellStyle name="20% - Accent5 2" xfId="382"/>
    <cellStyle name="20% - 强调文字颜色 5 3" xfId="383"/>
    <cellStyle name="sstot 4" xfId="384"/>
    <cellStyle name="60% - 强调文字颜色 3 2 6" xfId="385"/>
    <cellStyle name="好_云南省2008年中小学教师人数统计表 2 2" xfId="386"/>
    <cellStyle name="Accent6 - 60% 4" xfId="387"/>
    <cellStyle name="解释性文本 3 2" xfId="388"/>
    <cellStyle name="强调文字颜色 2 2 7" xfId="389"/>
    <cellStyle name="20% - Accent6" xfId="390"/>
    <cellStyle name="20% - Accent6 2" xfId="391"/>
    <cellStyle name="20% - 强调文字颜色 6 3" xfId="392"/>
    <cellStyle name="差_业务工作量指标" xfId="393"/>
    <cellStyle name="60% - 强调文字颜色 6 2 5" xfId="394"/>
    <cellStyle name="20% - 强调文字颜色 1 2" xfId="395"/>
    <cellStyle name="20% - 强调文字颜色 1 2 2" xfId="396"/>
    <cellStyle name="40% - 强调文字颜色 2 2 7" xfId="397"/>
    <cellStyle name="Pourcentage_pldt" xfId="398"/>
    <cellStyle name="Note 2" xfId="399"/>
    <cellStyle name="常规 5 2 5" xfId="400"/>
    <cellStyle name="60% - 强调文字颜色 2 2 2 5" xfId="401"/>
    <cellStyle name="标题 5" xfId="402"/>
    <cellStyle name="好_第一部分：综合全" xfId="403"/>
    <cellStyle name="20% - 强调文字颜色 1 2 2 2" xfId="404"/>
    <cellStyle name="20% - 强调文字颜色 1 2 2 3" xfId="405"/>
    <cellStyle name="差_县级基础数据 2" xfId="406"/>
    <cellStyle name="标题 6" xfId="407"/>
    <cellStyle name="20% - 强调文字颜色 1 2 2 4" xfId="408"/>
    <cellStyle name="差_县级基础数据 3" xfId="409"/>
    <cellStyle name="标题 7" xfId="410"/>
    <cellStyle name="20% - 强调文字颜色 1 2 2 5" xfId="411"/>
    <cellStyle name="差_县级基础数据 4" xfId="412"/>
    <cellStyle name="常规 2 3 2 4" xfId="413"/>
    <cellStyle name="40% - 强调文字颜色 2 2" xfId="414"/>
    <cellStyle name="20% - 强调文字颜色 1 2 3" xfId="415"/>
    <cellStyle name="好_奖励补助测算7.25" xfId="416"/>
    <cellStyle name="40% - 强调文字颜色 2 2 2" xfId="417"/>
    <cellStyle name="60% - 强调文字颜色 3 2 7" xfId="418"/>
    <cellStyle name="20% - 强调文字颜色 1 2 3 2" xfId="419"/>
    <cellStyle name="好_奖励补助测算7.25 2" xfId="420"/>
    <cellStyle name="常规 2 3 2 5" xfId="421"/>
    <cellStyle name="40% - 强调文字颜色 2 3" xfId="422"/>
    <cellStyle name="20% - 强调文字颜色 1 2 4" xfId="423"/>
    <cellStyle name="20% - 强调文字颜色 1 2 5" xfId="424"/>
    <cellStyle name="60% - 强调文字颜色 6 2 2 2" xfId="425"/>
    <cellStyle name="强调文字颜色 5 2 3 2" xfId="426"/>
    <cellStyle name="Header2 2" xfId="427"/>
    <cellStyle name="40% - 强调文字颜色 2 4" xfId="428"/>
    <cellStyle name="20% - 强调文字颜色 1 2 6" xfId="429"/>
    <cellStyle name="60% - 强调文字颜色 6 2 2 3" xfId="430"/>
    <cellStyle name="20% - 强调文字颜色 1 2 7" xfId="431"/>
    <cellStyle name="差_Sheet1_1" xfId="432"/>
    <cellStyle name="60% - 强调文字颜色 6 2 2 4" xfId="433"/>
    <cellStyle name="差_检验表（调整后）" xfId="434"/>
    <cellStyle name="强调文字颜色 2 2 2 3" xfId="435"/>
    <cellStyle name="Accent1 - 20% 3" xfId="436"/>
    <cellStyle name="20% - 强调文字颜色 1 4" xfId="437"/>
    <cellStyle name="20% - 强调文字颜色 1 4 2" xfId="438"/>
    <cellStyle name="20% - 强调文字颜色 3 2 7" xfId="439"/>
    <cellStyle name="20% - 强调文字颜色 2 2" xfId="440"/>
    <cellStyle name="20% - 强调文字颜色 2 2 2" xfId="441"/>
    <cellStyle name="40% - 强调文字颜色 3 2 7" xfId="442"/>
    <cellStyle name="40% - 强调文字颜色 3 2 2 5" xfId="443"/>
    <cellStyle name="60% - 强调文字颜色 3 2 2 5" xfId="444"/>
    <cellStyle name="差_贫困县涉农资金整合工作示范县统计表12月21日" xfId="445"/>
    <cellStyle name="差_530629_2006年县级财政报表附表" xfId="446"/>
    <cellStyle name="20% - 强调文字颜色 2 2 2 2" xfId="447"/>
    <cellStyle name="Normal - Style1 2" xfId="448"/>
    <cellStyle name="40% - Accent4 2" xfId="449"/>
    <cellStyle name="20% - 强调文字颜色 2 2 2 3" xfId="450"/>
    <cellStyle name="20% - 强调文字颜色 2 2 2 4" xfId="451"/>
    <cellStyle name="Normal - Style1 3" xfId="452"/>
    <cellStyle name="20% - 强调文字颜色 2 2 2 5" xfId="453"/>
    <cellStyle name="20% - 强调文字颜色 2 2 3" xfId="454"/>
    <cellStyle name="60% - 强调文字颜色 1 4" xfId="455"/>
    <cellStyle name="20% - 强调文字颜色 2 2 3 2" xfId="456"/>
    <cellStyle name="千分位_ 白土" xfId="457"/>
    <cellStyle name="差_1003牟定县" xfId="458"/>
    <cellStyle name="60% - Accent1 2" xfId="459"/>
    <cellStyle name="强调 2 2" xfId="460"/>
    <cellStyle name="20% - 强调文字颜色 2 2 4" xfId="461"/>
    <cellStyle name="差_奖励补助测算5.23新 2" xfId="462"/>
    <cellStyle name="Accent2 - 60% 2" xfId="463"/>
    <cellStyle name="强调 2 3" xfId="464"/>
    <cellStyle name="20% - 强调文字颜色 2 2 5" xfId="465"/>
    <cellStyle name="40% - 强调文字颜色 1 2 3 2" xfId="466"/>
    <cellStyle name="差_高中教师人数（教育厅1.6日提供）" xfId="467"/>
    <cellStyle name="Accent2 - 60% 3" xfId="468"/>
    <cellStyle name="强调 2 4" xfId="469"/>
    <cellStyle name="20% - 强调文字颜色 2 2 6" xfId="470"/>
    <cellStyle name="Accent2 - 60% 4" xfId="471"/>
    <cellStyle name="20% - 强调文字颜色 2 2 7" xfId="472"/>
    <cellStyle name="差_0502通海县" xfId="473"/>
    <cellStyle name="20% - 强调文字颜色 2 3 2" xfId="474"/>
    <cellStyle name="常规 35" xfId="475"/>
    <cellStyle name="常规 40" xfId="476"/>
    <cellStyle name="60% - 强调文字颜色 3 2 2 3" xfId="477"/>
    <cellStyle name="差_2009年一般性转移支付标准工资" xfId="478"/>
    <cellStyle name="20% - 强调文字颜色 2 4" xfId="479"/>
    <cellStyle name="强调文字颜色 4 2 2 3" xfId="480"/>
    <cellStyle name="Heading 2 2" xfId="481"/>
    <cellStyle name="20% - 强调文字颜色 3 2 2" xfId="482"/>
    <cellStyle name="40% - 强调文字颜色 4 2 7" xfId="483"/>
    <cellStyle name="常规 3 2 5 2" xfId="484"/>
    <cellStyle name="60% - 着色 4 4" xfId="485"/>
    <cellStyle name="标题 1 2 4" xfId="486"/>
    <cellStyle name="Accent4 8" xfId="487"/>
    <cellStyle name="20% - 强调文字颜色 3 2 2 2" xfId="488"/>
    <cellStyle name="60% - 强调文字颜色 4 2 2 5" xfId="489"/>
    <cellStyle name="霓付_ +Foil &amp; -FOIL &amp; PAPER" xfId="490"/>
    <cellStyle name="20% - 强调文字颜色 3 2 3" xfId="491"/>
    <cellStyle name="Accent5 8" xfId="492"/>
    <cellStyle name="20% - 强调文字颜色 3 2 3 2" xfId="493"/>
    <cellStyle name="60% - 着色 5 4" xfId="494"/>
    <cellStyle name="20% - 强调文字颜色 3 2 4" xfId="495"/>
    <cellStyle name="20% - 强调文字颜色 3 2 5" xfId="496"/>
    <cellStyle name="20% - 强调文字颜色 3 2 6" xfId="497"/>
    <cellStyle name="60% - 强调文字颜色 1 2" xfId="498"/>
    <cellStyle name="Heading 4" xfId="499"/>
    <cellStyle name="20% - 强调文字颜色 3 4" xfId="500"/>
    <cellStyle name="常规 3 2 7" xfId="501"/>
    <cellStyle name="60% - 强调文字颜色 1 2 2" xfId="502"/>
    <cellStyle name="Heading 4 2" xfId="503"/>
    <cellStyle name="20% - 强调文字颜色 3 4 2" xfId="504"/>
    <cellStyle name="60% - 强调文字颜色 1 2 7" xfId="505"/>
    <cellStyle name="差_Book1_1 6" xfId="506"/>
    <cellStyle name="Mon閠aire_!!!GO" xfId="507"/>
    <cellStyle name="20% - 强调文字颜色 4 2" xfId="508"/>
    <cellStyle name="常规 3 3 5" xfId="509"/>
    <cellStyle name="20% - 强调文字颜色 4 2 2" xfId="510"/>
    <cellStyle name="40% - 强调文字颜色 5 2 7" xfId="511"/>
    <cellStyle name="Accent6 - 40%" xfId="512"/>
    <cellStyle name="20% - 强调文字颜色 4 2 3" xfId="513"/>
    <cellStyle name="60% - 强调文字颜色 1 2 4" xfId="514"/>
    <cellStyle name="差_Book1_1 3" xfId="515"/>
    <cellStyle name="着色 6 4" xfId="516"/>
    <cellStyle name="Accent6 - 40% 2" xfId="517"/>
    <cellStyle name="20% - 强调文字颜色 4 2 3 2" xfId="518"/>
    <cellStyle name="20% - 强调文字颜色 4 2 4" xfId="519"/>
    <cellStyle name="20% - 强调文字颜色 4 2 6" xfId="520"/>
    <cellStyle name="20% - 强调文字颜色 4 2 7" xfId="521"/>
    <cellStyle name="20% - 强调文字颜色 4 3 2" xfId="522"/>
    <cellStyle name="60% - 强调文字颜色 2 2" xfId="523"/>
    <cellStyle name="20% - 强调文字颜色 4 4" xfId="524"/>
    <cellStyle name="20% - 强调文字颜色 5 2" xfId="525"/>
    <cellStyle name="常规 3 4 5" xfId="526"/>
    <cellStyle name="콤마_BOILER-CO1" xfId="527"/>
    <cellStyle name="sstot 3" xfId="528"/>
    <cellStyle name="60% - 强调文字颜色 6 2 2 5" xfId="529"/>
    <cellStyle name="20% - 强调文字颜色 5 2 2 2" xfId="530"/>
    <cellStyle name="差_下半年禁毒办案经费分配2544.3万元" xfId="531"/>
    <cellStyle name="40% - 着色 2 2" xfId="532"/>
    <cellStyle name="20% - 强调文字颜色 5 2 2 3" xfId="533"/>
    <cellStyle name="Milliers_!!!GO" xfId="534"/>
    <cellStyle name="40% - 着色 2 3" xfId="535"/>
    <cellStyle name="好_指标四" xfId="536"/>
    <cellStyle name="㼿㼿㼿㼿㼿㼿" xfId="537"/>
    <cellStyle name="20% - 强调文字颜色 5 2 2 4" xfId="538"/>
    <cellStyle name="好_2007年政法部门业务指标" xfId="539"/>
    <cellStyle name="40% - 着色 2 4" xfId="540"/>
    <cellStyle name="20% - 强调文字颜色 5 2 2 5" xfId="541"/>
    <cellStyle name="好_奖励补助测算5.24冯铸" xfId="542"/>
    <cellStyle name="40% - 着色 2 5" xfId="543"/>
    <cellStyle name="好_2006年水利统计指标统计表" xfId="544"/>
    <cellStyle name="差_历年教师人数 3 2" xfId="545"/>
    <cellStyle name="20% - 强调文字颜色 5 2 3" xfId="546"/>
    <cellStyle name="好_历年教师人数 2" xfId="547"/>
    <cellStyle name="40% - 着色 3" xfId="548"/>
    <cellStyle name="20% - 强调文字颜色 5 2 3 2" xfId="549"/>
    <cellStyle name="好_历年教师人数 2 2" xfId="550"/>
    <cellStyle name="40% - 着色 3 2" xfId="551"/>
    <cellStyle name="强调文字颜色 1 2 2 2" xfId="552"/>
    <cellStyle name="20% - 强调文字颜色 5 2 4" xfId="553"/>
    <cellStyle name="好_地方配套按人均增幅控制8.30一般预算平均增幅、人均可用财力平均增幅两次控制、社会治安系数调整、案件数调整xl 2" xfId="554"/>
    <cellStyle name="好_历年教师人数 3" xfId="555"/>
    <cellStyle name="40% - 着色 4" xfId="556"/>
    <cellStyle name="差_丽江汇总 2" xfId="557"/>
    <cellStyle name="强调文字颜色 1 2 2 3" xfId="558"/>
    <cellStyle name="20% - 强调文字颜色 5 2 5" xfId="559"/>
    <cellStyle name="好_历年教师人数 4" xfId="560"/>
    <cellStyle name="40% - 着色 5" xfId="561"/>
    <cellStyle name="差_丽江汇总 3" xfId="562"/>
    <cellStyle name="强调文字颜色 1 2 2 4" xfId="563"/>
    <cellStyle name="20% - 强调文字颜色 5 2 6" xfId="564"/>
    <cellStyle name="40% - 着色 6" xfId="565"/>
    <cellStyle name="差_丽江汇总 4" xfId="566"/>
    <cellStyle name="强调文字颜色 1 2 2 5" xfId="567"/>
    <cellStyle name="20% - 强调文字颜色 5 2 7" xfId="568"/>
    <cellStyle name="20% - 强调文字颜色 5 3 2" xfId="569"/>
    <cellStyle name="百分比 3" xfId="570"/>
    <cellStyle name="60% - 强调文字颜色 3 2" xfId="571"/>
    <cellStyle name="20% - 强调文字颜色 5 4" xfId="572"/>
    <cellStyle name="60% - 强调文字颜色 6 2 4" xfId="573"/>
    <cellStyle name="20% - 强调文字颜色 6 2" xfId="574"/>
    <cellStyle name="好_2017-2019年统筹整合投入贫困县情况统计 2" xfId="575"/>
    <cellStyle name="40% - 强调文字颜色 4 4" xfId="576"/>
    <cellStyle name="Accent6 - 20% 3" xfId="577"/>
    <cellStyle name="20% - 强调文字颜色 6 2 2" xfId="578"/>
    <cellStyle name="20% - 着色 1 4" xfId="579"/>
    <cellStyle name="常规 8 3 2 2" xfId="580"/>
    <cellStyle name="40% - 强调文字颜色 4 4 2" xfId="581"/>
    <cellStyle name="20% - 强调文字颜色 6 2 2 2" xfId="582"/>
    <cellStyle name="20% - 强调文字颜色 6 2 2 3" xfId="583"/>
    <cellStyle name="20% - 强调文字颜色 6 2 2 4" xfId="584"/>
    <cellStyle name="20% - 强调文字颜色 6 2 2 5" xfId="585"/>
    <cellStyle name="Accent6 - 20% 4" xfId="586"/>
    <cellStyle name="20% - 强调文字颜色 6 2 3" xfId="587"/>
    <cellStyle name="20% - 着色 1 5" xfId="588"/>
    <cellStyle name="20% - 强调文字颜色 6 2 3 2" xfId="589"/>
    <cellStyle name="20% - 强调文字颜色 6 2 4" xfId="590"/>
    <cellStyle name="差_00省级(打印)" xfId="591"/>
    <cellStyle name="Accent4 - 60% 4" xfId="592"/>
    <cellStyle name="好_历年教师人数 3 2" xfId="593"/>
    <cellStyle name="40% - 着色 4 2" xfId="594"/>
    <cellStyle name="20% - 强调文字颜色 6 2 5" xfId="595"/>
    <cellStyle name="好_0502通海县" xfId="596"/>
    <cellStyle name="Mon閠aire [0]_!!!GO" xfId="597"/>
    <cellStyle name="40% - 着色 4 3" xfId="598"/>
    <cellStyle name="Accent3 - 40%" xfId="599"/>
    <cellStyle name="20% - 强调文字颜色 6 2 6" xfId="600"/>
    <cellStyle name="60% - 强调文字颜色 6 2 6" xfId="601"/>
    <cellStyle name="20% - 强调文字颜色 6 4" xfId="602"/>
    <cellStyle name="Neutral" xfId="603"/>
    <cellStyle name="60% - 强调文字颜色 4 2" xfId="604"/>
    <cellStyle name="标题 2 2 6" xfId="605"/>
    <cellStyle name="Neutral 2" xfId="606"/>
    <cellStyle name="40% - 强调文字颜色 6 4" xfId="607"/>
    <cellStyle name="60% - 强调文字颜色 4 2 2" xfId="608"/>
    <cellStyle name="差_Book1" xfId="609"/>
    <cellStyle name="好_地方配套按人均增幅控制8.31（调整结案率后）xl" xfId="610"/>
    <cellStyle name="20% - 着色 3 4" xfId="611"/>
    <cellStyle name="适中 2 4" xfId="612"/>
    <cellStyle name="20% - 强调文字颜色 6 4 2" xfId="613"/>
    <cellStyle name="差_地方配套按人均增幅控制8.30xl" xfId="614"/>
    <cellStyle name="40% - 强调文字颜色 4 3" xfId="615"/>
    <cellStyle name="Accent6 - 20% 2" xfId="616"/>
    <cellStyle name="20% - 着色 1 3" xfId="617"/>
    <cellStyle name="计算 3 3" xfId="618"/>
    <cellStyle name="好_M03 2" xfId="619"/>
    <cellStyle name="40% - 强调文字颜色 5 2" xfId="620"/>
    <cellStyle name="好 2 3" xfId="621"/>
    <cellStyle name="好_2006年分析表" xfId="622"/>
    <cellStyle name="好_Book1_县公司" xfId="623"/>
    <cellStyle name="20% - 着色 2 2" xfId="624"/>
    <cellStyle name="计算 4 2" xfId="625"/>
    <cellStyle name="一般_SGV" xfId="626"/>
    <cellStyle name="40% - 强调文字颜色 5 3" xfId="627"/>
    <cellStyle name="好 2 4" xfId="628"/>
    <cellStyle name="差_5334_2006年迪庆县级财政报表附表" xfId="629"/>
    <cellStyle name="20% - 着色 2 3" xfId="630"/>
    <cellStyle name="计算 4 3" xfId="631"/>
    <cellStyle name="差_530623_2006年县级财政报表附表 2" xfId="632"/>
    <cellStyle name="no dec" xfId="633"/>
    <cellStyle name="PSHeading 2" xfId="634"/>
    <cellStyle name="好_县级基础数据 3" xfId="635"/>
    <cellStyle name="20% - 着色 2 5" xfId="636"/>
    <cellStyle name="标题 2 2 4" xfId="637"/>
    <cellStyle name="40% - 强调文字颜色 6 2" xfId="638"/>
    <cellStyle name="好_下半年禁毒办案经费分配2544.3万元" xfId="639"/>
    <cellStyle name="20% - 着色 3 2" xfId="640"/>
    <cellStyle name="好_业务工作量指标 2" xfId="641"/>
    <cellStyle name="差_03昭通" xfId="642"/>
    <cellStyle name="标题 2 2 5" xfId="643"/>
    <cellStyle name="40% - 强调文字颜色 6 3" xfId="644"/>
    <cellStyle name="适中 2 3" xfId="645"/>
    <cellStyle name="好_云南省2008年中小学教师人数统计表" xfId="646"/>
    <cellStyle name="强调文字颜色 3 2 2" xfId="647"/>
    <cellStyle name="差_2009年一般性转移支付标准工资_地方配套按人均增幅控制8.30一般预算平均增幅、人均可用财力平均增幅两次控制、社会治安系数调整、案件数调整xl" xfId="648"/>
    <cellStyle name="20% - 着色 3 3" xfId="649"/>
    <cellStyle name="20% - 着色 4" xfId="650"/>
    <cellStyle name="适中 3" xfId="651"/>
    <cellStyle name="60% - 强调文字颜色 5 2 2 4" xfId="652"/>
    <cellStyle name="Currency1" xfId="653"/>
    <cellStyle name="20% - 着色 4 2" xfId="654"/>
    <cellStyle name="20% - 着色 4 3" xfId="655"/>
    <cellStyle name="60% - 强调文字颜色 4 3 2" xfId="656"/>
    <cellStyle name="常规 15" xfId="657"/>
    <cellStyle name="常规 20" xfId="658"/>
    <cellStyle name="Check Cell" xfId="659"/>
    <cellStyle name="差_奖励补助测算7.25 (version 1) (version 1) 2" xfId="660"/>
    <cellStyle name="20% - 着色 4 4" xfId="661"/>
    <cellStyle name="40% - 强调文字颜色 5 2 2 2" xfId="662"/>
    <cellStyle name="好_2006年分析表 2 2" xfId="663"/>
    <cellStyle name="PSDec" xfId="664"/>
    <cellStyle name="20% - 着色 4 5" xfId="665"/>
    <cellStyle name="40% - 强调文字颜色 5 2 2 3" xfId="666"/>
    <cellStyle name="差_第一部分：综合全 2" xfId="667"/>
    <cellStyle name="Normal - Style1" xfId="668"/>
    <cellStyle name="40% - Accent4" xfId="669"/>
    <cellStyle name="20% - 着色 5 5" xfId="670"/>
    <cellStyle name="20% - 着色 6 5" xfId="671"/>
    <cellStyle name="着色 2 5" xfId="672"/>
    <cellStyle name="差_2009年一般性转移支付标准工资_地方配套按人均增幅控制8.31（调整结案率后）xl 2" xfId="673"/>
    <cellStyle name="40% - Accent1 2" xfId="674"/>
    <cellStyle name="差_银行账户情况表_2010年12月" xfId="675"/>
    <cellStyle name="好_2009年一般性转移支付标准工资_奖励补助测算5.24冯铸" xfId="676"/>
    <cellStyle name="链接单元格 2 7" xfId="677"/>
    <cellStyle name="40% - Accent2 2" xfId="678"/>
    <cellStyle name="40% - Accent3 2" xfId="679"/>
    <cellStyle name="差_指标五 2" xfId="680"/>
    <cellStyle name="好_奖励补助测算5.23新 2" xfId="681"/>
    <cellStyle name="注释 5 2" xfId="682"/>
    <cellStyle name="Black" xfId="683"/>
    <cellStyle name="40% - Accent5" xfId="684"/>
    <cellStyle name="常规 6 5 2" xfId="685"/>
    <cellStyle name="警告文本 2" xfId="686"/>
    <cellStyle name="40% - Accent5 2" xfId="687"/>
    <cellStyle name="警告文本 2 2" xfId="688"/>
    <cellStyle name="40% - Accent6" xfId="689"/>
    <cellStyle name="警告文本 3" xfId="690"/>
    <cellStyle name="40% - Accent6 2" xfId="691"/>
    <cellStyle name="警告文本 3 2" xfId="692"/>
    <cellStyle name="40% - 强调文字颜色 1 2" xfId="693"/>
    <cellStyle name="40% - 强调文字颜色 1 2 2" xfId="694"/>
    <cellStyle name="60% - 强调文字颜色 2 2 7" xfId="695"/>
    <cellStyle name="40% - 强调文字颜色 6 2 2 3" xfId="696"/>
    <cellStyle name="常规 4 3 5" xfId="697"/>
    <cellStyle name="常规 5 7" xfId="698"/>
    <cellStyle name="差_指标四 2" xfId="699"/>
    <cellStyle name="40% - 强调文字颜色 1 2 2 3" xfId="700"/>
    <cellStyle name="百分比 2 2" xfId="701"/>
    <cellStyle name="40% - 强调文字颜色 1 2 2 4" xfId="702"/>
    <cellStyle name="40% - 强调文字颜色 1 2 2 5" xfId="703"/>
    <cellStyle name="40% - 强调文字颜色 1 2 3" xfId="704"/>
    <cellStyle name="40% - 强调文字颜色 6 2 2 4" xfId="705"/>
    <cellStyle name="常规 5 8" xfId="706"/>
    <cellStyle name="40% - 强调文字颜色 1 2 5" xfId="707"/>
    <cellStyle name="常规_整合明细.更新 2" xfId="708"/>
    <cellStyle name="标题 2 2 2 2" xfId="709"/>
    <cellStyle name="40% - 强调文字颜色 1 2 6" xfId="710"/>
    <cellStyle name="标题 2 2 2 3" xfId="711"/>
    <cellStyle name="Percent_!!!GO" xfId="712"/>
    <cellStyle name="40% - 强调文字颜色 1 2 7" xfId="713"/>
    <cellStyle name="标题 2 2 2 4" xfId="714"/>
    <cellStyle name="差_检验表 2" xfId="715"/>
    <cellStyle name="Accent1" xfId="716"/>
    <cellStyle name="40% - 强调文字颜色 1 3" xfId="717"/>
    <cellStyle name="常规 9 2" xfId="718"/>
    <cellStyle name="好_指标五 3" xfId="719"/>
    <cellStyle name="货币 2 3" xfId="720"/>
    <cellStyle name="40% - 强调文字颜色 1 3 2" xfId="721"/>
    <cellStyle name="常规 9 2 2" xfId="722"/>
    <cellStyle name="40% - 强调文字颜色 1 4" xfId="723"/>
    <cellStyle name="常规 9 3" xfId="724"/>
    <cellStyle name="40% - 强调文字颜色 1 4 2" xfId="725"/>
    <cellStyle name="常规 9 3 2" xfId="726"/>
    <cellStyle name="40% - 强调文字颜色 2 2 2 2" xfId="727"/>
    <cellStyle name="差_2006年全省财力计算表（中央、决算） 2" xfId="728"/>
    <cellStyle name="60% - 强调文字颜色 5 2" xfId="729"/>
    <cellStyle name="40% - 强调文字颜色 2 2 2 3" xfId="730"/>
    <cellStyle name="60% - 强调文字颜色 5 3" xfId="731"/>
    <cellStyle name="差_5334_2006年迪庆县级财政报表附表 2" xfId="732"/>
    <cellStyle name="40% - 强调文字颜色 2 2 2 4" xfId="733"/>
    <cellStyle name="40% - 强调文字颜色 5 3 2" xfId="734"/>
    <cellStyle name="60% - 强调文字颜色 5 4" xfId="735"/>
    <cellStyle name="40% - 强调文字颜色 2 2 2 5" xfId="736"/>
    <cellStyle name="40% - 强调文字颜色 2 2 3" xfId="737"/>
    <cellStyle name="40% - 强调文字颜色 2 2 3 2" xfId="738"/>
    <cellStyle name="40% - 强调文字颜色 2 2 4" xfId="739"/>
    <cellStyle name="40% - 强调文字颜色 2 2 5" xfId="740"/>
    <cellStyle name="Bad 2" xfId="741"/>
    <cellStyle name="常规 11 3" xfId="742"/>
    <cellStyle name="40% - 强调文字颜色 2 2 6" xfId="743"/>
    <cellStyle name="好_奖励补助测算7.23" xfId="744"/>
    <cellStyle name="40% - 强调文字颜色 2 3 2" xfId="745"/>
    <cellStyle name="差_下半年禁吸戒毒经费1000万元" xfId="746"/>
    <cellStyle name="40% - 强调文字颜色 2 4 2" xfId="747"/>
    <cellStyle name="40% - 强调文字颜色 3 2" xfId="748"/>
    <cellStyle name="40% - 强调文字颜色 3 2 2" xfId="749"/>
    <cellStyle name="60% - 强调文字颜色 4 2 7" xfId="750"/>
    <cellStyle name="好_2009年一般性转移支付标准工资_地方配套按人均增幅控制8.31（调整结案率后）xl" xfId="751"/>
    <cellStyle name="40% - 着色 6 4" xfId="752"/>
    <cellStyle name="40% - 强调文字颜色 3 2 2 2" xfId="753"/>
    <cellStyle name="好_2009年一般性转移支付标准工资_地方配套按人均增幅控制8.31（调整结案率后）xl 2" xfId="754"/>
    <cellStyle name="40% - 强调文字颜色 3 2 4" xfId="755"/>
    <cellStyle name="差_三季度－表二" xfId="756"/>
    <cellStyle name="40% - 强调文字颜色 3 2 5" xfId="757"/>
    <cellStyle name="40% - 强调文字颜色 3 2 2 3" xfId="758"/>
    <cellStyle name="40% - 强调文字颜色 3 2 6" xfId="759"/>
    <cellStyle name="差_汇总-县级财政报表附表 2" xfId="760"/>
    <cellStyle name="好_Sheet1_1" xfId="761"/>
    <cellStyle name="40% - 强调文字颜色 3 2 2 4" xfId="762"/>
    <cellStyle name="Non défini 3 2" xfId="763"/>
    <cellStyle name="40% - 强调文字颜色 3 2 3" xfId="764"/>
    <cellStyle name="40% - 着色 6 5" xfId="765"/>
    <cellStyle name="好_2、土地面积、人口、粮食产量基本情况 2" xfId="766"/>
    <cellStyle name="常规 27" xfId="767"/>
    <cellStyle name="常规 32" xfId="768"/>
    <cellStyle name="40% - 强调文字颜色 3 2 3 2" xfId="769"/>
    <cellStyle name="40% - 强调文字颜色 3 3" xfId="770"/>
    <cellStyle name="40% - 强调文字颜色 3 3 2" xfId="771"/>
    <cellStyle name="常规 25" xfId="772"/>
    <cellStyle name="常规 30" xfId="773"/>
    <cellStyle name="60% - 强调文字颜色 6 2 3 2" xfId="774"/>
    <cellStyle name="40% - 强调文字颜色 3 4" xfId="775"/>
    <cellStyle name="40% - 强调文字颜色 3 4 2" xfId="776"/>
    <cellStyle name="标题 4 4 2" xfId="777"/>
    <cellStyle name="差_第一部分：综合全" xfId="778"/>
    <cellStyle name="好_Book1_4 2" xfId="779"/>
    <cellStyle name="好_城建部门 3 2" xfId="780"/>
    <cellStyle name="40% - 强调文字颜色 4 2 2 2" xfId="781"/>
    <cellStyle name="40% - 强调文字颜色 4 2 2 3" xfId="782"/>
    <cellStyle name="40% - 强调文字颜色 4 2 2 4" xfId="783"/>
    <cellStyle name="差_2009年一般性转移支付标准工资_地方配套按人均增幅控制8.31（调整结案率后）xl" xfId="784"/>
    <cellStyle name="Normal 2" xfId="785"/>
    <cellStyle name="差_2007年人员分部门统计表 2" xfId="786"/>
    <cellStyle name="40% - 强调文字颜色 4 2 2 5" xfId="787"/>
    <cellStyle name="40% - 强调文字颜色 4 2 6" xfId="788"/>
    <cellStyle name="40% - 强调文字颜色 5 2 2 4" xfId="789"/>
    <cellStyle name="差_第一部分：综合全 3" xfId="790"/>
    <cellStyle name="40% - 强调文字颜色 5 2 2 5" xfId="791"/>
    <cellStyle name="差_第一部分：综合全 4" xfId="792"/>
    <cellStyle name="60% - 强调文字颜色 4 4" xfId="793"/>
    <cellStyle name="差_建行 2" xfId="794"/>
    <cellStyle name="常规 2 2_2017-2018年统筹整合投入44个深度贫困情况统计" xfId="795"/>
    <cellStyle name="40% - 强调文字颜色 5 2 3" xfId="796"/>
    <cellStyle name="好_2006年分析表 3" xfId="797"/>
    <cellStyle name="差_高中教师人数（教育厅1.6日提供） 2" xfId="798"/>
    <cellStyle name="40% - 强调文字颜色 5 2 4" xfId="799"/>
    <cellStyle name="好_2006年分析表 4" xfId="800"/>
    <cellStyle name="40% - 强调文字颜色 5 2 5" xfId="801"/>
    <cellStyle name="t 2 2" xfId="802"/>
    <cellStyle name="好_检验表 2 2" xfId="803"/>
    <cellStyle name="Norma,_laroux_4_营业在建 (2)_E21" xfId="804"/>
    <cellStyle name="40% - 强调文字颜色 5 2 6" xfId="805"/>
    <cellStyle name="60% - 强调文字颜色 6 3" xfId="806"/>
    <cellStyle name="好_县级基础数据 2 2" xfId="807"/>
    <cellStyle name="40% - 强调文字颜色 5 4 2" xfId="808"/>
    <cellStyle name="差_2007年可用财力 2 2" xfId="809"/>
    <cellStyle name="40% - 强调文字颜色 6 2 2" xfId="810"/>
    <cellStyle name="好_下半年禁毒办案经费分配2544.3万元 2" xfId="811"/>
    <cellStyle name="40% - 强调文字颜色 6 2 2 2" xfId="812"/>
    <cellStyle name="常规 4 3 4" xfId="813"/>
    <cellStyle name="常规 5 6" xfId="814"/>
    <cellStyle name="好_下半年禁毒办案经费分配2544.3万元 2 2" xfId="815"/>
    <cellStyle name="60% - 强调文字颜色 2 2 6" xfId="816"/>
    <cellStyle name="适中 2 2 3" xfId="817"/>
    <cellStyle name="60% - 着色 2 2" xfId="818"/>
    <cellStyle name="好_2007年可用财力 3 2" xfId="819"/>
    <cellStyle name="差_Book1_Book1 2" xfId="820"/>
    <cellStyle name="Accent2 6" xfId="821"/>
    <cellStyle name="常规 2 2 4 2" xfId="822"/>
    <cellStyle name="Date" xfId="823"/>
    <cellStyle name="40% - 强调文字颜色 6 2 3" xfId="824"/>
    <cellStyle name="好_下半年禁毒办案经费分配2544.3万元 3" xfId="825"/>
    <cellStyle name="40% - 强调文字颜色 6 2 3 2" xfId="826"/>
    <cellStyle name="常规 6 6" xfId="827"/>
    <cellStyle name="好_下半年禁毒办案经费分配2544.3万元 3 2" xfId="828"/>
    <cellStyle name="Accent2 7" xfId="829"/>
    <cellStyle name="适中 2 2 4" xfId="830"/>
    <cellStyle name="60% - 着色 2 3" xfId="831"/>
    <cellStyle name="40% - 强调文字颜色 6 2 4" xfId="832"/>
    <cellStyle name="好_下半年禁毒办案经费分配2544.3万元 4" xfId="833"/>
    <cellStyle name="Accent2 8" xfId="834"/>
    <cellStyle name="好_2008年县级公安保障标准落实奖励经费分配测算 2" xfId="835"/>
    <cellStyle name="适中 2 2 5" xfId="836"/>
    <cellStyle name="60% - 着色 2 4" xfId="837"/>
    <cellStyle name="40% - 强调文字颜色 6 2 5" xfId="838"/>
    <cellStyle name="40% - 强调文字颜色 6 3 2" xfId="839"/>
    <cellStyle name="强调文字颜色 5 2 2 5" xfId="840"/>
    <cellStyle name="40% - 着色 1 2" xfId="841"/>
    <cellStyle name="Border 2" xfId="842"/>
    <cellStyle name="常规 9 5 2" xfId="843"/>
    <cellStyle name="40% - 着色 1 3" xfId="844"/>
    <cellStyle name="40% - 着色 1 4" xfId="845"/>
    <cellStyle name="好_教师绩效工资测算表（离退休按各地上报数测算）2009年1月1日 2" xfId="846"/>
    <cellStyle name="40% - 着色 5 3" xfId="847"/>
    <cellStyle name="常规 6 2 4" xfId="848"/>
    <cellStyle name="好_教师绩效工资测算表（离退休按各地上报数测算）2009年1月1日 3" xfId="849"/>
    <cellStyle name="Accent5 - 20% 2" xfId="850"/>
    <cellStyle name="40% - 着色 5 4" xfId="851"/>
    <cellStyle name="差_义务教育阶段教职工人数（教育厅提供最终）" xfId="852"/>
    <cellStyle name="常规 6 2 5" xfId="853"/>
    <cellStyle name="40% - 着色 6 2" xfId="854"/>
    <cellStyle name="常规 6 3 3" xfId="855"/>
    <cellStyle name="差_丽江汇总 3 2" xfId="856"/>
    <cellStyle name="注释 3 3" xfId="857"/>
    <cellStyle name="60% - 强调文字颜色 4 2 5" xfId="858"/>
    <cellStyle name="40% - 着色 6 3" xfId="859"/>
    <cellStyle name="60% - 强调文字颜色 4 2 6" xfId="860"/>
    <cellStyle name="60% - Accent1" xfId="861"/>
    <cellStyle name="强调 3" xfId="862"/>
    <cellStyle name="Title 2" xfId="863"/>
    <cellStyle name="常规 3 3 4 2" xfId="864"/>
    <cellStyle name="60% - Accent2" xfId="865"/>
    <cellStyle name="60% - Accent2 2" xfId="866"/>
    <cellStyle name="60% - Accent3" xfId="867"/>
    <cellStyle name="差_~5676413 2" xfId="868"/>
    <cellStyle name="60% - Accent3 2" xfId="869"/>
    <cellStyle name="Bad" xfId="870"/>
    <cellStyle name="per.style" xfId="871"/>
    <cellStyle name="60% - Accent4" xfId="872"/>
    <cellStyle name="Hyperlink_AheadBehind.xls Chart 23" xfId="873"/>
    <cellStyle name="60% - Accent4 2" xfId="874"/>
    <cellStyle name="强调文字颜色 4 2" xfId="875"/>
    <cellStyle name="60% - Accent5" xfId="876"/>
    <cellStyle name="PSChar 2" xfId="877"/>
    <cellStyle name="强调文字颜色 4 2 2" xfId="878"/>
    <cellStyle name="60% - Accent5 2" xfId="879"/>
    <cellStyle name="60% - 强调文字颜色 1 2 2 3" xfId="880"/>
    <cellStyle name="t" xfId="881"/>
    <cellStyle name="PSChar 3" xfId="882"/>
    <cellStyle name="好_检验表" xfId="883"/>
    <cellStyle name="强调文字颜色 4 3" xfId="884"/>
    <cellStyle name="60% - Accent6" xfId="885"/>
    <cellStyle name="t 2" xfId="886"/>
    <cellStyle name="好_检验表 2" xfId="887"/>
    <cellStyle name="强调文字颜色 4 3 2" xfId="888"/>
    <cellStyle name="60% - Accent6 2" xfId="889"/>
    <cellStyle name="60% - 强调文字颜色 1 2 2 2" xfId="890"/>
    <cellStyle name="标题 3 2 6" xfId="891"/>
    <cellStyle name="常规 2 5 3" xfId="892"/>
    <cellStyle name="60% - 强调文字颜色 5 2 2" xfId="893"/>
    <cellStyle name="60% - 强调文字颜色 1 2 2 4" xfId="894"/>
    <cellStyle name="标题 3 2 7" xfId="895"/>
    <cellStyle name="常规 2 5 4" xfId="896"/>
    <cellStyle name="60% - 强调文字颜色 5 2 3" xfId="897"/>
    <cellStyle name="常规 2 2 2 3 2" xfId="898"/>
    <cellStyle name="60% - 强调文字颜色 1 2 2 5" xfId="899"/>
    <cellStyle name="差_Book1_1 2" xfId="900"/>
    <cellStyle name="差_地方配套按人均增幅控制8.30一般预算平均增幅、人均可用财力平均增幅两次控制、社会治安系数调整、案件数调整xl" xfId="901"/>
    <cellStyle name="60% - 强调文字颜色 1 2 3" xfId="902"/>
    <cellStyle name="差_Book1_1 2 2" xfId="903"/>
    <cellStyle name="差_地方配套按人均增幅控制8.30一般预算平均增幅、人均可用财力平均增幅两次控制、社会治安系数调整、案件数调整xl 2" xfId="904"/>
    <cellStyle name="60% - 强调文字颜色 1 2 3 2" xfId="905"/>
    <cellStyle name="60% - 强调文字颜色 1 2 6" xfId="906"/>
    <cellStyle name="差_Book1_1 5" xfId="907"/>
    <cellStyle name="Title" xfId="908"/>
    <cellStyle name="常规 3 3 4" xfId="909"/>
    <cellStyle name="60% - 强调文字颜色 1 3" xfId="910"/>
    <cellStyle name="千位分隔 2 3" xfId="911"/>
    <cellStyle name="60% - 强调文字颜色 1 3 2" xfId="912"/>
    <cellStyle name="标题 4 2 3" xfId="913"/>
    <cellStyle name="千位分隔 3 3" xfId="914"/>
    <cellStyle name="60% - 强调文字颜色 1 4 2" xfId="915"/>
    <cellStyle name="60% - 强调文字颜色 2 2 3" xfId="916"/>
    <cellStyle name="差_2009年一般性转移支付标准工资_~5676413 2" xfId="917"/>
    <cellStyle name="常规 4 3 3" xfId="918"/>
    <cellStyle name="常规 5 5" xfId="919"/>
    <cellStyle name="60% - 强调文字颜色 2 2 5" xfId="920"/>
    <cellStyle name="注释 2" xfId="921"/>
    <cellStyle name="60% - 强调文字颜色 2 3 2" xfId="922"/>
    <cellStyle name="60% - 强调文字颜色 2 4" xfId="923"/>
    <cellStyle name="60% - 强调文字颜色 2 4 2" xfId="924"/>
    <cellStyle name="标题 5 2 3" xfId="925"/>
    <cellStyle name="60% - 强调文字颜色 3 2 2 4" xfId="926"/>
    <cellStyle name="60% - 强调文字颜色 3 3" xfId="927"/>
    <cellStyle name="60% - 强调文字颜色 3 3 2" xfId="928"/>
    <cellStyle name="60% - 强调文字颜色 3 4" xfId="929"/>
    <cellStyle name="60% - 强调文字颜色 3 4 2" xfId="930"/>
    <cellStyle name="差_Book1 3" xfId="931"/>
    <cellStyle name="Tusental (0)_pldt" xfId="932"/>
    <cellStyle name="Accent4 6" xfId="933"/>
    <cellStyle name="60% - 着色 4 2" xfId="934"/>
    <cellStyle name="标题 1 2 2" xfId="935"/>
    <cellStyle name="60% - 强调文字颜色 4 2 2 3" xfId="936"/>
    <cellStyle name="差_Book1 4" xfId="937"/>
    <cellStyle name="Accent4 7" xfId="938"/>
    <cellStyle name="60% - 着色 4 3" xfId="939"/>
    <cellStyle name="标题 1 2 3" xfId="940"/>
    <cellStyle name="60% - 强调文字颜色 4 2 2 4" xfId="941"/>
    <cellStyle name="差_05玉溪" xfId="942"/>
    <cellStyle name="60% - 强调文字颜色 4 2 3 2" xfId="943"/>
    <cellStyle name="注释 3 2" xfId="944"/>
    <cellStyle name="60% - 强调文字颜色 4 2 4" xfId="945"/>
    <cellStyle name="60% - 强调文字颜色 5 2 3 2" xfId="946"/>
    <cellStyle name="60% - 强调文字颜色 5 2 4" xfId="947"/>
    <cellStyle name="好_贫困县涉农资金整合工作示范县统计表12月21日" xfId="948"/>
    <cellStyle name="好_Book1_1" xfId="949"/>
    <cellStyle name="标题 4 2" xfId="950"/>
    <cellStyle name="千位分隔 3" xfId="951"/>
    <cellStyle name="差_2007年政法部门业务指标 2" xfId="952"/>
    <cellStyle name="差_教师绩效工资测算表（离退休按各地上报数测算）2009年1月1日 2" xfId="953"/>
    <cellStyle name="常规 7 3 3" xfId="954"/>
    <cellStyle name="60% - 强调文字颜色 5 2 5" xfId="955"/>
    <cellStyle name="解释性文本 2 2 2" xfId="956"/>
    <cellStyle name="好_Book1_2" xfId="957"/>
    <cellStyle name="标题 4 3" xfId="958"/>
    <cellStyle name="千位分隔 4" xfId="959"/>
    <cellStyle name="差_教师绩效工资测算表（离退休按各地上报数测算）2009年1月1日 3" xfId="960"/>
    <cellStyle name="60% - 强调文字颜色 5 2 6" xfId="961"/>
    <cellStyle name="解释性文本 2 2 3" xfId="962"/>
    <cellStyle name="好_Book1_3" xfId="963"/>
    <cellStyle name="好_城建部门 2" xfId="964"/>
    <cellStyle name="差_2008年县级公安保障标准落实奖励经费分配测算" xfId="965"/>
    <cellStyle name="RowLevel_0" xfId="966"/>
    <cellStyle name="常规 2 6 3" xfId="967"/>
    <cellStyle name="60% - 强调文字颜色 5 3 2" xfId="968"/>
    <cellStyle name="好_2007年人员分部门统计表" xfId="969"/>
    <cellStyle name="60% - 强调文字颜色 6 2" xfId="970"/>
    <cellStyle name="标题 4 2 6" xfId="971"/>
    <cellStyle name="常规 3 5 3" xfId="972"/>
    <cellStyle name="好_2007年人员分部门统计表 2" xfId="973"/>
    <cellStyle name="60% - 强调文字颜色 6 2 2" xfId="974"/>
    <cellStyle name="标题 4 2 7" xfId="975"/>
    <cellStyle name="60% - 强调文字颜色 6 2 3" xfId="976"/>
    <cellStyle name="60% - 着色 1" xfId="977"/>
    <cellStyle name="好_2007年可用财力 2" xfId="978"/>
    <cellStyle name="60% - 着色 1 2" xfId="979"/>
    <cellStyle name="好_2007年可用财力 2 2" xfId="980"/>
    <cellStyle name="差_Book1_联系电话" xfId="981"/>
    <cellStyle name="Accent1 6" xfId="982"/>
    <cellStyle name="常规 2 2 3 2" xfId="983"/>
    <cellStyle name="Accent1 7" xfId="984"/>
    <cellStyle name="常规 2 2 3 3" xfId="985"/>
    <cellStyle name="60% - 着色 1 3" xfId="986"/>
    <cellStyle name="Accent1 8" xfId="987"/>
    <cellStyle name="常规 2 2 3 4" xfId="988"/>
    <cellStyle name="60% - 着色 1 4" xfId="989"/>
    <cellStyle name="好_云南水利电力有限公司 2" xfId="990"/>
    <cellStyle name="Accent1 9" xfId="991"/>
    <cellStyle name="常规 2 2 3 5" xfId="992"/>
    <cellStyle name="60% - 着色 1 5" xfId="993"/>
    <cellStyle name="60% - 着色 3" xfId="994"/>
    <cellStyle name="好_2007年可用财力 4" xfId="995"/>
    <cellStyle name="Moneda_96 Risk" xfId="996"/>
    <cellStyle name="60% - 着色 3 2" xfId="997"/>
    <cellStyle name="好_云南省2008年中小学教师人数统计表 3" xfId="998"/>
    <cellStyle name="解释性文本 4" xfId="999"/>
    <cellStyle name="Accent3 6" xfId="1000"/>
    <cellStyle name="常规 2 2 5 2" xfId="1001"/>
    <cellStyle name="Accent3 7" xfId="1002"/>
    <cellStyle name="差 2" xfId="1003"/>
    <cellStyle name="60% - 着色 3 3" xfId="1004"/>
    <cellStyle name="好_云南省2008年中小学教师人数统计表 4" xfId="1005"/>
    <cellStyle name="Accent3 8" xfId="1006"/>
    <cellStyle name="差 3" xfId="1007"/>
    <cellStyle name="60% - 着色 3 4" xfId="1008"/>
    <cellStyle name="差_2009年一般性转移支付标准工资_奖励补助测算5.22测试 2" xfId="1009"/>
    <cellStyle name="Accent3 9" xfId="1010"/>
    <cellStyle name="差 4" xfId="1011"/>
    <cellStyle name="60% - 着色 3 5" xfId="1012"/>
    <cellStyle name="60% - 着色 4" xfId="1013"/>
    <cellStyle name="标题 1 2" xfId="1014"/>
    <cellStyle name="百分比 4 2" xfId="1015"/>
    <cellStyle name="常规 2 2 6" xfId="1016"/>
    <cellStyle name="60% - 着色 5" xfId="1017"/>
    <cellStyle name="标题 1 3" xfId="1018"/>
    <cellStyle name="60% - 着色 5 2" xfId="1019"/>
    <cellStyle name="标题 1 3 2" xfId="1020"/>
    <cellStyle name="Accent5 6" xfId="1021"/>
    <cellStyle name="汇总 3" xfId="1022"/>
    <cellStyle name="Accent5 7" xfId="1023"/>
    <cellStyle name="汇总 4" xfId="1024"/>
    <cellStyle name="常规 3 2 2 3 2 2" xfId="1025"/>
    <cellStyle name="60% - 着色 5 3" xfId="1026"/>
    <cellStyle name="差_2、土地面积、人口、粮食产量基本情况 2" xfId="1027"/>
    <cellStyle name="60% - 着色 6" xfId="1028"/>
    <cellStyle name="标题 1 4" xfId="1029"/>
    <cellStyle name="Accent6 8" xfId="1030"/>
    <cellStyle name="60% - 着色 6 4" xfId="1031"/>
    <cellStyle name="Accent6 9" xfId="1032"/>
    <cellStyle name="60% - 着色 6 5" xfId="1033"/>
    <cellStyle name="6mal" xfId="1034"/>
    <cellStyle name="强调文字颜色 2 2 2 4" xfId="1035"/>
    <cellStyle name="Accent1 - 20% 4" xfId="1036"/>
    <cellStyle name="强调文字颜色 2 4 2" xfId="1037"/>
    <cellStyle name="差_2006年基础数据" xfId="1038"/>
    <cellStyle name="Accent1 - 40%" xfId="1039"/>
    <cellStyle name="差_2006年基础数据 2" xfId="1040"/>
    <cellStyle name="Accent1 - 40% 2" xfId="1041"/>
    <cellStyle name="常规 6 2 2 2" xfId="1042"/>
    <cellStyle name="Accent1 - 40% 3" xfId="1043"/>
    <cellStyle name="PSDate" xfId="1044"/>
    <cellStyle name="常规 6 2 2 3" xfId="1045"/>
    <cellStyle name="Accent1 - 40% 4" xfId="1046"/>
    <cellStyle name="Accent1 - 60%" xfId="1047"/>
    <cellStyle name="Accent1 - 60% 2" xfId="1048"/>
    <cellStyle name="常规 6 4 2 2" xfId="1049"/>
    <cellStyle name="Accent1 - 60% 3" xfId="1050"/>
    <cellStyle name="Accent1 - 60% 4" xfId="1051"/>
    <cellStyle name="差_检验表 2 2" xfId="1052"/>
    <cellStyle name="Date 3" xfId="1053"/>
    <cellStyle name="Accent1 2" xfId="1054"/>
    <cellStyle name="Accent1 3" xfId="1055"/>
    <cellStyle name="Accent1 4" xfId="1056"/>
    <cellStyle name="超级链接" xfId="1057"/>
    <cellStyle name="差_Book1_1_联系电话 2" xfId="1058"/>
    <cellStyle name="差_检验表 3 2" xfId="1059"/>
    <cellStyle name="Accent2 2" xfId="1060"/>
    <cellStyle name="Accent1_贫困县涉农资金整合工作示范县统计表12月21日" xfId="1061"/>
    <cellStyle name="Accent2" xfId="1062"/>
    <cellStyle name="常规 3 5 2 2" xfId="1063"/>
    <cellStyle name="差_检验表 3" xfId="1064"/>
    <cellStyle name="Accent2 - 40% 2" xfId="1065"/>
    <cellStyle name="常规 3 4 3 2" xfId="1066"/>
    <cellStyle name="链接单元格 2 2 5" xfId="1067"/>
    <cellStyle name="千位分隔[0] 2" xfId="1068"/>
    <cellStyle name="Accent2 - 40% 3" xfId="1069"/>
    <cellStyle name="常规 3 4 3 3" xfId="1070"/>
    <cellStyle name="Accent2 - 40% 4" xfId="1071"/>
    <cellStyle name="Accent2 3" xfId="1072"/>
    <cellStyle name="Accent2 4" xfId="1073"/>
    <cellStyle name="差_M01-2(州市补助收入)" xfId="1074"/>
    <cellStyle name="差_03昭通 2" xfId="1075"/>
    <cellStyle name="Accent2 5" xfId="1076"/>
    <cellStyle name="差_~4190974" xfId="1077"/>
    <cellStyle name="Dollar (zero dec)" xfId="1078"/>
    <cellStyle name="Accent2_贫困县涉农资金整合工作示范县统计表12月21日" xfId="1079"/>
    <cellStyle name="强调文字颜色 6 4 2" xfId="1080"/>
    <cellStyle name="差_2007年检察院案件数" xfId="1081"/>
    <cellStyle name="Accent3" xfId="1082"/>
    <cellStyle name="好_2009年一般性转移支付标准工资_奖励补助测算5.22测试 2" xfId="1083"/>
    <cellStyle name="差_检验表 4" xfId="1084"/>
    <cellStyle name="好_2009年一般性转移支付标准工资_~5676413 2" xfId="1085"/>
    <cellStyle name="Accent5 2" xfId="1086"/>
    <cellStyle name="Accent3 - 20%" xfId="1087"/>
    <cellStyle name="Accent3 - 20% 2" xfId="1088"/>
    <cellStyle name="Accent3 - 20% 3" xfId="1089"/>
    <cellStyle name="Accent3 - 20% 4" xfId="1090"/>
    <cellStyle name="Accent3 - 40% 2" xfId="1091"/>
    <cellStyle name="Accent3 - 40% 3" xfId="1092"/>
    <cellStyle name="PSHeading" xfId="1093"/>
    <cellStyle name="差_530623_2006年县级财政报表附表" xfId="1094"/>
    <cellStyle name="Accent3 - 40% 4" xfId="1095"/>
    <cellStyle name="Accent3 - 60%" xfId="1096"/>
    <cellStyle name="好_2009年一般性转移支付标准工资_~4190974" xfId="1097"/>
    <cellStyle name="Accent3 - 60% 2" xfId="1098"/>
    <cellStyle name="好_2009年一般性转移支付标准工资_~4190974 2" xfId="1099"/>
    <cellStyle name="Accent3 - 60% 3" xfId="1100"/>
    <cellStyle name="Accent3 - 60% 4" xfId="1101"/>
    <cellStyle name="差_2007年检察院案件数 2" xfId="1102"/>
    <cellStyle name="Accent3 2" xfId="1103"/>
    <cellStyle name="差_下半年禁吸戒毒经费1000万元 2" xfId="1104"/>
    <cellStyle name="Accent3 3" xfId="1105"/>
    <cellStyle name="解释性文本 2" xfId="1106"/>
    <cellStyle name="Accent3 4" xfId="1107"/>
    <cellStyle name="适中 2 3 2" xfId="1108"/>
    <cellStyle name="好_云南省2008年中小学教师人数统计表 2" xfId="1109"/>
    <cellStyle name="强调文字颜色 3 2 2 2" xfId="1110"/>
    <cellStyle name="差_2009年一般性转移支付标准工资_地方配套按人均增幅控制8.30一般预算平均增幅、人均可用财力平均增幅两次控制、社会治安系数调整、案件数调整xl 2" xfId="1111"/>
    <cellStyle name="解释性文本 3" xfId="1112"/>
    <cellStyle name="Accent3 5" xfId="1113"/>
    <cellStyle name="Accent4" xfId="1114"/>
    <cellStyle name="Accent4 - 20%" xfId="1115"/>
    <cellStyle name="Accent4 - 20% 2" xfId="1116"/>
    <cellStyle name="Accent4 - 20% 3" xfId="1117"/>
    <cellStyle name="好_Sheet1" xfId="1118"/>
    <cellStyle name="Accent4 - 20% 4" xfId="1119"/>
    <cellStyle name="Accent4 - 40% 2" xfId="1120"/>
    <cellStyle name="差_2008年县级公安保障标准落实奖励经费分配测算 2 2" xfId="1121"/>
    <cellStyle name="Accent4 - 40% 3" xfId="1122"/>
    <cellStyle name="Accent4 - 40% 4" xfId="1123"/>
    <cellStyle name="捠壿 [0.00]_Region Orders (2)" xfId="1124"/>
    <cellStyle name="Accent4 - 60%" xfId="1125"/>
    <cellStyle name="好_财政支出对上级的依赖程度 2" xfId="1126"/>
    <cellStyle name="Accent4 - 60% 2" xfId="1127"/>
    <cellStyle name="好_财政支出对上级的依赖程度 2 2" xfId="1128"/>
    <cellStyle name="PSSpacer" xfId="1129"/>
    <cellStyle name="Accent4 - 60% 3" xfId="1130"/>
    <cellStyle name="Accent6" xfId="1131"/>
    <cellStyle name="Accent4 2" xfId="1132"/>
    <cellStyle name="Accent4 3" xfId="1133"/>
    <cellStyle name="New Times Roman" xfId="1134"/>
    <cellStyle name="Accent4 4" xfId="1135"/>
    <cellStyle name="好_2008年县级公安保障标准落实奖励经费分配测算 3 2" xfId="1136"/>
    <cellStyle name="好_2009年一般性转移支付标准工资_~5676413" xfId="1137"/>
    <cellStyle name="Accent5" xfId="1138"/>
    <cellStyle name="Non défini 2 2" xfId="1139"/>
    <cellStyle name="comma-d" xfId="1140"/>
    <cellStyle name="好_教师绩效工资测算表（离退休按各地上报数测算）2009年1月1日 4" xfId="1141"/>
    <cellStyle name="Accent5 - 20% 3" xfId="1142"/>
    <cellStyle name="常规 6 2 6" xfId="1143"/>
    <cellStyle name="Accent5 - 20% 4" xfId="1144"/>
    <cellStyle name="常规 6 2 7" xfId="1145"/>
    <cellStyle name="千分位[0]_ 白土" xfId="1146"/>
    <cellStyle name="Accent5 - 40%" xfId="1147"/>
    <cellStyle name="Accent5 - 40% 2" xfId="1148"/>
    <cellStyle name="Accent5 - 40% 3" xfId="1149"/>
    <cellStyle name="警告文本 4 2" xfId="1150"/>
    <cellStyle name="Accent5 - 40% 4" xfId="1151"/>
    <cellStyle name="PSDec 4" xfId="1152"/>
    <cellStyle name="常规 12" xfId="1153"/>
    <cellStyle name="好 4 2" xfId="1154"/>
    <cellStyle name="Accent5 - 60%" xfId="1155"/>
    <cellStyle name="Accent5 - 60% 2" xfId="1156"/>
    <cellStyle name="Accent5 - 60% 3" xfId="1157"/>
    <cellStyle name="Accent5 3" xfId="1158"/>
    <cellStyle name="Accent5 4" xfId="1159"/>
    <cellStyle name="Accent5 5" xfId="1160"/>
    <cellStyle name="差_Book2 2" xfId="1161"/>
    <cellStyle name="汇总 2" xfId="1162"/>
    <cellStyle name="Accent5 9" xfId="1163"/>
    <cellStyle name="Accent5_贫困县涉农资金整合工作示范县统计表12月21日" xfId="1164"/>
    <cellStyle name="Accent6 - 20%" xfId="1165"/>
    <cellStyle name="常规 2" xfId="1166"/>
    <cellStyle name="Accent6 - 40% 4" xfId="1167"/>
    <cellStyle name="Accent6 - 60%" xfId="1168"/>
    <cellStyle name="常规 9 2 5" xfId="1169"/>
    <cellStyle name="标题 2 2 3 2" xfId="1170"/>
    <cellStyle name="args.style" xfId="1171"/>
    <cellStyle name="好_2009年一般性转移支付标准工资_奖励补助测算7.25 (version 1) (version 1) 2" xfId="1172"/>
    <cellStyle name="Border" xfId="1173"/>
    <cellStyle name="常规 9 5" xfId="1174"/>
    <cellStyle name="Calc Currency (0)" xfId="1175"/>
    <cellStyle name="Calculation" xfId="1176"/>
    <cellStyle name="好_财政支出对上级的依赖程度 3" xfId="1177"/>
    <cellStyle name="差_2007年可用财力 3" xfId="1178"/>
    <cellStyle name="Calculation 2" xfId="1179"/>
    <cellStyle name="好_财政支出对上级的依赖程度 3 2" xfId="1180"/>
    <cellStyle name="好 2 6" xfId="1181"/>
    <cellStyle name="常规 15 2" xfId="1182"/>
    <cellStyle name="常规 20 2" xfId="1183"/>
    <cellStyle name="Check Cell 2" xfId="1184"/>
    <cellStyle name="Comma [0]" xfId="1185"/>
    <cellStyle name="常规 3 6" xfId="1186"/>
    <cellStyle name="Comma [0] 2" xfId="1187"/>
    <cellStyle name="常规 3 6 2" xfId="1188"/>
    <cellStyle name="标题 3 3" xfId="1189"/>
    <cellStyle name="好_奖励补助测算5.24冯铸 2" xfId="1190"/>
    <cellStyle name="常规 7 2 4" xfId="1191"/>
    <cellStyle name="好_2006年水利统计指标统计表 2" xfId="1192"/>
    <cellStyle name="Comma [0]_!!!GO" xfId="1193"/>
    <cellStyle name="통화_BOILER-CO1" xfId="1194"/>
    <cellStyle name="comma zerodec" xfId="1195"/>
    <cellStyle name="Comma_!!!GO" xfId="1196"/>
    <cellStyle name="Currency [0]" xfId="1197"/>
    <cellStyle name="Currency [0] 2" xfId="1198"/>
    <cellStyle name="Currency [0]_!!!GO" xfId="1199"/>
    <cellStyle name="标题 3 3 2" xfId="1200"/>
    <cellStyle name="分级显示列_1_Book1" xfId="1201"/>
    <cellStyle name="Currency_!!!GO" xfId="1202"/>
    <cellStyle name="Date 2" xfId="1203"/>
    <cellStyle name="标题 4 2 2 5" xfId="1204"/>
    <cellStyle name="强调文字颜色 3 2 6" xfId="1205"/>
    <cellStyle name="Dezimal_laroux" xfId="1206"/>
    <cellStyle name="t 4" xfId="1207"/>
    <cellStyle name="好_检验表 4" xfId="1208"/>
    <cellStyle name="Explanatory Text" xfId="1209"/>
    <cellStyle name="好_地方配套按人均增幅控制8.30一般预算平均增幅、人均可用财力平均增幅两次控制、社会治安系数调整、案件数调整xl" xfId="1210"/>
    <cellStyle name="Explanatory Text 2" xfId="1211"/>
    <cellStyle name="Fixed" xfId="1212"/>
    <cellStyle name="常规 28 2" xfId="1213"/>
    <cellStyle name="常规 33 2" xfId="1214"/>
    <cellStyle name="好_基础数据分析" xfId="1215"/>
    <cellStyle name="Followed Hyperlink_AheadBehind.xls Chart 23" xfId="1216"/>
    <cellStyle name="PSDec 2" xfId="1217"/>
    <cellStyle name="Good" xfId="1218"/>
    <cellStyle name="常规 10" xfId="1219"/>
    <cellStyle name="Good 2" xfId="1220"/>
    <cellStyle name="常规 10 2" xfId="1221"/>
    <cellStyle name="好_M01-2(州市补助收入)" xfId="1222"/>
    <cellStyle name="常规 5 2 2 2" xfId="1223"/>
    <cellStyle name="Percent [2] 4" xfId="1224"/>
    <cellStyle name="Grey" xfId="1225"/>
    <cellStyle name="好_建行" xfId="1226"/>
    <cellStyle name="强调文字颜色 5 2 2" xfId="1227"/>
    <cellStyle name="Header1" xfId="1228"/>
    <cellStyle name="强调文字颜色 5 2 3" xfId="1229"/>
    <cellStyle name="Header2" xfId="1230"/>
    <cellStyle name="Header2 3" xfId="1231"/>
    <cellStyle name="常规 3 2 4" xfId="1232"/>
    <cellStyle name="差_2009年一般性转移支付标准工资_不用软件计算9.1不考虑经费管理评价xl 2" xfId="1233"/>
    <cellStyle name="Heading 1" xfId="1234"/>
    <cellStyle name="Heading 1 2" xfId="1235"/>
    <cellStyle name="HEADING1" xfId="1236"/>
    <cellStyle name="HEADING2" xfId="1237"/>
    <cellStyle name="好_2009年一般性转移支付标准工资_奖励补助测算5.23新 2" xfId="1238"/>
    <cellStyle name="Input" xfId="1239"/>
    <cellStyle name="Input [yellow]" xfId="1240"/>
    <cellStyle name="好_2009年一般性转移支付标准工资_不用软件计算9.1不考虑经费管理评价xl 2" xfId="1241"/>
    <cellStyle name="千位分隔 2 4" xfId="1242"/>
    <cellStyle name="Input [yellow] 2" xfId="1243"/>
    <cellStyle name="差_第五部分(才淼、饶永宏）" xfId="1244"/>
    <cellStyle name="Input [yellow] 3" xfId="1245"/>
    <cellStyle name="Input Cells" xfId="1246"/>
    <cellStyle name="检查单元格 2 4" xfId="1247"/>
    <cellStyle name="Input_贫困县涉农资金整合工作示范县统计表12月21日" xfId="1248"/>
    <cellStyle name="常规 3 4 2 2" xfId="1249"/>
    <cellStyle name="差_2006年分析表 4" xfId="1250"/>
    <cellStyle name="Linked Cell" xfId="1251"/>
    <cellStyle name="归盒啦_95" xfId="1252"/>
    <cellStyle name="Linked Cell 2" xfId="1253"/>
    <cellStyle name="Linked Cells" xfId="1254"/>
    <cellStyle name="Millares [0]_96 Risk" xfId="1255"/>
    <cellStyle name="Valuta_pldt" xfId="1256"/>
    <cellStyle name="Millares_96 Risk" xfId="1257"/>
    <cellStyle name="常规 2 2 2 2" xfId="1258"/>
    <cellStyle name="Milliers [0]_!!!GO" xfId="1259"/>
    <cellStyle name="Moneda [0]_96 Risk" xfId="1260"/>
    <cellStyle name="no dec 2" xfId="1261"/>
    <cellStyle name="差_Book1_4 2" xfId="1262"/>
    <cellStyle name="Non défini" xfId="1263"/>
    <cellStyle name="Non défini 2" xfId="1264"/>
    <cellStyle name="Non défini 3" xfId="1265"/>
    <cellStyle name="Non défini 4" xfId="1266"/>
    <cellStyle name="Normal_!!!GO" xfId="1267"/>
    <cellStyle name="好_历年教师人数" xfId="1268"/>
    <cellStyle name="Note" xfId="1269"/>
    <cellStyle name="Output" xfId="1270"/>
    <cellStyle name="常规 7 6" xfId="1271"/>
    <cellStyle name="Output 2" xfId="1272"/>
    <cellStyle name="Percent [2]" xfId="1273"/>
    <cellStyle name="Percent [2] 2" xfId="1274"/>
    <cellStyle name="Percent [2] 3" xfId="1275"/>
    <cellStyle name="常规 5 2 2 3" xfId="1276"/>
    <cellStyle name="Percent [2] 5" xfId="1277"/>
    <cellStyle name="强调文字颜色 4 4" xfId="1278"/>
    <cellStyle name="差_文体广播部门 2" xfId="1279"/>
    <cellStyle name="PSChar 4" xfId="1280"/>
    <cellStyle name="差_文体广播部门 3" xfId="1281"/>
    <cellStyle name="PSChar 5" xfId="1282"/>
    <cellStyle name="PSDate 2" xfId="1283"/>
    <cellStyle name="差 4 2" xfId="1284"/>
    <cellStyle name="PSDate 3" xfId="1285"/>
    <cellStyle name="差_Sheet1_1 2" xfId="1286"/>
    <cellStyle name="好_云南省2008年中小学教职工情况（教育厅提供20090101加工整理）" xfId="1287"/>
    <cellStyle name="PSDate 4" xfId="1288"/>
    <cellStyle name="PSDate 5" xfId="1289"/>
    <cellStyle name="标题 2 3 2" xfId="1290"/>
    <cellStyle name="PSDec 3" xfId="1291"/>
    <cellStyle name="常规 11" xfId="1292"/>
    <cellStyle name="差_财政供养人员" xfId="1293"/>
    <cellStyle name="PSDec 5" xfId="1294"/>
    <cellStyle name="常规 13" xfId="1295"/>
    <cellStyle name="PSHeading 3" xfId="1296"/>
    <cellStyle name="好_地方配套按人均增幅控制8.30xl 2" xfId="1297"/>
    <cellStyle name="常规 2 4" xfId="1298"/>
    <cellStyle name="PSInt" xfId="1299"/>
    <cellStyle name="常规 2 4 2" xfId="1300"/>
    <cellStyle name="PSInt 2" xfId="1301"/>
    <cellStyle name="常规 2 4 3" xfId="1302"/>
    <cellStyle name="PSInt 3" xfId="1303"/>
    <cellStyle name="常规 2 4 4" xfId="1304"/>
    <cellStyle name="PSInt 4" xfId="1305"/>
    <cellStyle name="PSInt 5" xfId="1306"/>
    <cellStyle name="PSSpacer 2" xfId="1307"/>
    <cellStyle name="PSSpacer 4" xfId="1308"/>
    <cellStyle name="常规 29 2" xfId="1309"/>
    <cellStyle name="常规 34 2" xfId="1310"/>
    <cellStyle name="PSSpacer 5" xfId="1311"/>
    <cellStyle name="Red" xfId="1312"/>
    <cellStyle name="sstot" xfId="1313"/>
    <cellStyle name="常规 3 4 4" xfId="1314"/>
    <cellStyle name="好_Book1_1 7" xfId="1315"/>
    <cellStyle name="sstot 2" xfId="1316"/>
    <cellStyle name="常规 3 4 4 2" xfId="1317"/>
    <cellStyle name="sstot 2 2" xfId="1318"/>
    <cellStyle name="Standard_AREAS" xfId="1319"/>
    <cellStyle name="t 3" xfId="1320"/>
    <cellStyle name="好_检验表 3" xfId="1321"/>
    <cellStyle name="t 3 2" xfId="1322"/>
    <cellStyle name="好_检验表 3 2" xfId="1323"/>
    <cellStyle name="t_HVAC Equipment (3)" xfId="1324"/>
    <cellStyle name="常规 2 3 4" xfId="1325"/>
    <cellStyle name="差_00省级(定稿)" xfId="1326"/>
    <cellStyle name="差 2 7" xfId="1327"/>
    <cellStyle name="t_HVAC Equipment (3) 2" xfId="1328"/>
    <cellStyle name="常规 2 3 4 2" xfId="1329"/>
    <cellStyle name="差_00省级(定稿) 2" xfId="1330"/>
    <cellStyle name="标题 2 4" xfId="1331"/>
    <cellStyle name="t_HVAC Equipment (3) 2 2" xfId="1332"/>
    <cellStyle name="常规 2 3 8" xfId="1333"/>
    <cellStyle name="t_HVAC Equipment (3) 3" xfId="1334"/>
    <cellStyle name="标题 3 4" xfId="1335"/>
    <cellStyle name="t_HVAC Equipment (3) 3 2" xfId="1336"/>
    <cellStyle name="差_2009年一般性转移支付标准工资_~4190974 2" xfId="1337"/>
    <cellStyle name="Total" xfId="1338"/>
    <cellStyle name="表标题 3" xfId="1339"/>
    <cellStyle name="Total 2" xfId="1340"/>
    <cellStyle name="警告文本 4" xfId="1341"/>
    <cellStyle name="표준_0N-HANDLING " xfId="1342"/>
    <cellStyle name="差_05玉溪 2" xfId="1343"/>
    <cellStyle name="Tusental_pldt" xfId="1344"/>
    <cellStyle name="差_指标五 4" xfId="1345"/>
    <cellStyle name="Valuta (0)_pldt" xfId="1346"/>
    <cellStyle name="差_2007年可用财力 3 2" xfId="1347"/>
    <cellStyle name="Warning Text" xfId="1348"/>
    <cellStyle name="Warning Text 2" xfId="1349"/>
    <cellStyle name="百分比 2" xfId="1350"/>
    <cellStyle name="常规_扶贫资金整合明细表.调整" xfId="1351"/>
    <cellStyle name="百分比 3 2" xfId="1352"/>
    <cellStyle name="捠壿_Region Orders (2)" xfId="1353"/>
    <cellStyle name="编号" xfId="1354"/>
    <cellStyle name="差 2 5" xfId="1355"/>
    <cellStyle name="标题 1 2 2 2" xfId="1356"/>
    <cellStyle name="标题 1 2 2 3" xfId="1357"/>
    <cellStyle name="计算 2 3 2" xfId="1358"/>
    <cellStyle name="标题 1 2 2 5" xfId="1359"/>
    <cellStyle name="标题 1 2 3 2" xfId="1360"/>
    <cellStyle name="标题 2 2" xfId="1361"/>
    <cellStyle name="常规_整合明细.更新" xfId="1362"/>
    <cellStyle name="标题 2 2 2" xfId="1363"/>
    <cellStyle name="标题 2 2 2 5" xfId="1364"/>
    <cellStyle name="标题 2 2 3" xfId="1365"/>
    <cellStyle name="㼿㼿㼿㼿㼿㼿 2" xfId="1366"/>
    <cellStyle name="标题 2 3" xfId="1367"/>
    <cellStyle name="好_2007年政法部门业务指标 2" xfId="1368"/>
    <cellStyle name="标题 2 4 2" xfId="1369"/>
    <cellStyle name="常规 7 2 3" xfId="1370"/>
    <cellStyle name="标题 3 2" xfId="1371"/>
    <cellStyle name="标题 3 2 2" xfId="1372"/>
    <cellStyle name="标题 3 2 2 2" xfId="1373"/>
    <cellStyle name="标题 3 2 3" xfId="1374"/>
    <cellStyle name="差_贫困县涉农资金整合工作示范县统计表12月21日 2" xfId="1375"/>
    <cellStyle name="标题 3 2 3 2" xfId="1376"/>
    <cellStyle name="标题 3 2 4" xfId="1377"/>
    <cellStyle name="差_云南农村义务教育统计表 2" xfId="1378"/>
    <cellStyle name="标题 3 2 5" xfId="1379"/>
    <cellStyle name="标题 3 4 2" xfId="1380"/>
    <cellStyle name="标题 4 2 2" xfId="1381"/>
    <cellStyle name="千位分隔 3 2" xfId="1382"/>
    <cellStyle name="差_教师绩效工资测算表（离退休按各地上报数测算）2009年1月1日 2 2" xfId="1383"/>
    <cellStyle name="标题 4 2 2 2" xfId="1384"/>
    <cellStyle name="标题 4 2 2 3" xfId="1385"/>
    <cellStyle name="标题 4 2 2 4" xfId="1386"/>
    <cellStyle name="标题 4 2 3 2" xfId="1387"/>
    <cellStyle name="差_Book1_3 2" xfId="1388"/>
    <cellStyle name="标题 4 2 4" xfId="1389"/>
    <cellStyle name="千位分隔 3 4" xfId="1390"/>
    <cellStyle name="标题 4 2 5" xfId="1391"/>
    <cellStyle name="千位分隔 3 5" xfId="1392"/>
    <cellStyle name="标题 4 3 2" xfId="1393"/>
    <cellStyle name="千位分隔 4 2" xfId="1394"/>
    <cellStyle name="差_教师绩效工资测算表（离退休按各地上报数测算）2009年1月1日 3 2" xfId="1395"/>
    <cellStyle name="标题 5 2" xfId="1396"/>
    <cellStyle name="好_第一部分：综合全 2" xfId="1397"/>
    <cellStyle name="标题 5 2 2" xfId="1398"/>
    <cellStyle name="好_第一部分：综合全 2 2" xfId="1399"/>
    <cellStyle name="标题 5 3" xfId="1400"/>
    <cellStyle name="好_第一部分：综合全 3" xfId="1401"/>
    <cellStyle name="差_县级基础数据 2 2" xfId="1402"/>
    <cellStyle name="标题 6 2" xfId="1403"/>
    <cellStyle name="差_县级基础数据 3 2" xfId="1404"/>
    <cellStyle name="标题 7 2" xfId="1405"/>
    <cellStyle name="标题1" xfId="1406"/>
    <cellStyle name="好_00省级(打印)" xfId="1407"/>
    <cellStyle name="差_不用软件计算9.1不考虑经费管理评价xl 2" xfId="1408"/>
    <cellStyle name="表标题" xfId="1409"/>
    <cellStyle name="差_表4 2" xfId="1410"/>
    <cellStyle name="表标题 2" xfId="1411"/>
    <cellStyle name="表标题 4" xfId="1412"/>
    <cellStyle name="部门" xfId="1413"/>
    <cellStyle name="差 2 2" xfId="1414"/>
    <cellStyle name="差 2 2 2" xfId="1415"/>
    <cellStyle name="통화 [0]_BOILER-CO1" xfId="1416"/>
    <cellStyle name="差 2 2 3" xfId="1417"/>
    <cellStyle name="差 2 2 4" xfId="1418"/>
    <cellStyle name="常规 13 2" xfId="1419"/>
    <cellStyle name="差 2 2 5" xfId="1420"/>
    <cellStyle name="常规 13 3" xfId="1421"/>
    <cellStyle name="差 2 3" xfId="1422"/>
    <cellStyle name="差 2 4" xfId="1423"/>
    <cellStyle name="差 2 6" xfId="1424"/>
    <cellStyle name="差_2、土地面积、人口、粮食产量基本情况" xfId="1425"/>
    <cellStyle name="差 3 2" xfId="1426"/>
    <cellStyle name="强调文字颜色 1 2 7" xfId="1427"/>
    <cellStyle name="差_~4190974 2" xfId="1428"/>
    <cellStyle name="差_00省级(打印) 2" xfId="1429"/>
    <cellStyle name="差_~5676413" xfId="1430"/>
    <cellStyle name="常规 10 2 4" xfId="1431"/>
    <cellStyle name="常规 35 2" xfId="1432"/>
    <cellStyle name="貨幣_SGV" xfId="1433"/>
    <cellStyle name="差_2017-2019年统筹整合投入贫困县情况统计" xfId="1434"/>
    <cellStyle name="差_0502通海县 2" xfId="1435"/>
    <cellStyle name="差_0605石屏县" xfId="1436"/>
    <cellStyle name="差_0605石屏县 2" xfId="1437"/>
    <cellStyle name="差_1003牟定县 2" xfId="1438"/>
    <cellStyle name="差_1110洱源县" xfId="1439"/>
    <cellStyle name="差_1110洱源县 2" xfId="1440"/>
    <cellStyle name="差_11大理" xfId="1441"/>
    <cellStyle name="差_11大理 2" xfId="1442"/>
    <cellStyle name="差_2006年分析表 2" xfId="1443"/>
    <cellStyle name="差_2006年分析表 3" xfId="1444"/>
    <cellStyle name="差_2006年分析表 3 2" xfId="1445"/>
    <cellStyle name="差_2006年水利统计指标统计表" xfId="1446"/>
    <cellStyle name="差_2009年一般性转移支付标准工资_不用软件计算9.1不考虑经费管理评价xl" xfId="1447"/>
    <cellStyle name="常规 6 9" xfId="1448"/>
    <cellStyle name="差_2006年在职人员情况 2" xfId="1449"/>
    <cellStyle name="常规 9 2 4" xfId="1450"/>
    <cellStyle name="差_2007年可用财力" xfId="1451"/>
    <cellStyle name="注释 2 2" xfId="1452"/>
    <cellStyle name="好 2 7" xfId="1453"/>
    <cellStyle name="差_2007年可用财力 4" xfId="1454"/>
    <cellStyle name="常规 3 7" xfId="1455"/>
    <cellStyle name="差_2007年人员分部门统计表" xfId="1456"/>
    <cellStyle name="差_2008年县级公安保障标准落实奖励经费分配测算 2" xfId="1457"/>
    <cellStyle name="差_2008年县级公安保障标准落实奖励经费分配测算 3" xfId="1458"/>
    <cellStyle name="差_2008年县级公安保障标准落实奖励经费分配测算 3 2" xfId="1459"/>
    <cellStyle name="差_2008年县级公安保障标准落实奖励经费分配测算 4" xfId="1460"/>
    <cellStyle name="常规 3 3 3 2" xfId="1461"/>
    <cellStyle name="差_2008云南省分县市中小学教职工统计表（教育厅提供）" xfId="1462"/>
    <cellStyle name="差_2008云南省分县市中小学教职工统计表（教育厅提供） 2" xfId="1463"/>
    <cellStyle name="计算 2 3" xfId="1464"/>
    <cellStyle name="常规 3 3 3 2 2" xfId="1465"/>
    <cellStyle name="差_2009年一般性转移支付标准工资_~4190974" xfId="1466"/>
    <cellStyle name="差_2009年一般性转移支付标准工资_~5676413" xfId="1467"/>
    <cellStyle name="差_2009年一般性转移支付标准工资_地方配套按人均增幅控制8.30xl" xfId="1468"/>
    <cellStyle name="常规 2 6 2" xfId="1469"/>
    <cellStyle name="差_2009年一般性转移支付标准工资_地方配套按人均增幅控制8.30xl 2" xfId="1470"/>
    <cellStyle name="差_2009年一般性转移支付标准工资_奖励补助测算5.23新" xfId="1471"/>
    <cellStyle name="差_2009年一般性转移支付标准工资_奖励补助测算5.23新 2" xfId="1472"/>
    <cellStyle name="差_2009年一般性转移支付标准工资_奖励补助测算5.24冯铸" xfId="1473"/>
    <cellStyle name="差_2009年一般性转移支付标准工资_奖励补助测算5.24冯铸 2" xfId="1474"/>
    <cellStyle name="差_2009年一般性转移支付标准工资_奖励补助测算7.23" xfId="1475"/>
    <cellStyle name="常规 5 4 4" xfId="1476"/>
    <cellStyle name="差_2009年一般性转移支付标准工资_奖励补助测算7.23 2" xfId="1477"/>
    <cellStyle name="差_2009年一般性转移支付标准工资_奖励补助测算7.25" xfId="1478"/>
    <cellStyle name="差_2009年一般性转移支付标准工资_奖励补助测算7.25 (version 1) (version 1)" xfId="1479"/>
    <cellStyle name="差_2009年一般性转移支付标准工资_奖励补助测算7.25 2" xfId="1480"/>
    <cellStyle name="差_2009年一般性转移支付标准工资_奖励补助测算7.25 3" xfId="1481"/>
    <cellStyle name="差_2017-2019年统筹整合投入贫困县情况统计 2" xfId="1482"/>
    <cellStyle name="差_530629_2006年县级财政报表附表 2" xfId="1483"/>
    <cellStyle name="差_Book1_1" xfId="1484"/>
    <cellStyle name="样式 1 3" xfId="1485"/>
    <cellStyle name="警告文本 2 5" xfId="1486"/>
    <cellStyle name="差_Book1_1 3 2" xfId="1487"/>
    <cellStyle name="差_Book1_1_联系电话" xfId="1488"/>
    <cellStyle name="差_Book1_2" xfId="1489"/>
    <cellStyle name="好_2009年一般性转移支付标准工资_不用软件计算9.1不考虑经费管理评价xl" xfId="1490"/>
    <cellStyle name="差_Book1_3" xfId="1491"/>
    <cellStyle name="差_Book1_4" xfId="1492"/>
    <cellStyle name="好_Book1_1 2 2" xfId="1493"/>
    <cellStyle name="差_Book1_联系电话 2" xfId="1494"/>
    <cellStyle name="输入 2 2 3" xfId="1495"/>
    <cellStyle name="差_Book1_县公司" xfId="1496"/>
    <cellStyle name="差_Book1_县公司 2" xfId="1497"/>
    <cellStyle name="差_Book1_银行账户情况表_2010年12月" xfId="1498"/>
    <cellStyle name="差_Book1_银行账户情况表_2010年12月 2" xfId="1499"/>
    <cellStyle name="差_M01-2(州市补助收入) 2" xfId="1500"/>
    <cellStyle name="差_M03" xfId="1501"/>
    <cellStyle name="差_M03 2" xfId="1502"/>
    <cellStyle name="差_Sheet1" xfId="1503"/>
    <cellStyle name="差_Sheet1 2" xfId="1504"/>
    <cellStyle name="差_表4" xfId="1505"/>
    <cellStyle name="差_奖励补助测算7.25 2" xfId="1506"/>
    <cellStyle name="差_不用软件计算9.1不考虑经费管理评价xl" xfId="1507"/>
    <cellStyle name="常规 11 2" xfId="1508"/>
    <cellStyle name="差_财政供养人员 2" xfId="1509"/>
    <cellStyle name="差_财政支出对上级的依赖程度" xfId="1510"/>
    <cellStyle name="常规 2 12" xfId="1511"/>
    <cellStyle name="差_财政支出对上级的依赖程度 2 2" xfId="1512"/>
    <cellStyle name="常规 3 2 3 3 2" xfId="1513"/>
    <cellStyle name="差_财政支出对上级的依赖程度 3 2" xfId="1514"/>
    <cellStyle name="常规 3 2 3 4 2" xfId="1515"/>
    <cellStyle name="差_财政支出对上级的依赖程度 4" xfId="1516"/>
    <cellStyle name="常规 3 2 3 5" xfId="1517"/>
    <cellStyle name="差_城建部门" xfId="1518"/>
    <cellStyle name="差_城建部门 2" xfId="1519"/>
    <cellStyle name="差_城建部门 2 2" xfId="1520"/>
    <cellStyle name="差_城建部门 3" xfId="1521"/>
    <cellStyle name="差_城建部门 3 2" xfId="1522"/>
    <cellStyle name="差_城建部门 4" xfId="1523"/>
    <cellStyle name="差_地方配套按人均增幅控制8.31（调整结案率后）xl" xfId="1524"/>
    <cellStyle name="常规 4 2 6" xfId="1525"/>
    <cellStyle name="常规 4 8" xfId="1526"/>
    <cellStyle name="差_地方配套按人均增幅控制8.31（调整结案率后）xl 2" xfId="1527"/>
    <cellStyle name="差_第五部分(才淼、饶永宏） 2" xfId="1528"/>
    <cellStyle name="差_第一部分：综合全 2 2" xfId="1529"/>
    <cellStyle name="差_第一部分：综合全 3 2" xfId="1530"/>
    <cellStyle name="常规 13 2 4" xfId="1531"/>
    <cellStyle name="差_汇总" xfId="1532"/>
    <cellStyle name="差_汇总 2" xfId="1533"/>
    <cellStyle name="分级显示行_1_13区汇总" xfId="1534"/>
    <cellStyle name="差_汇总-县级财政报表附表" xfId="1535"/>
    <cellStyle name="好_县公司" xfId="1536"/>
    <cellStyle name="差_基础数据分析" xfId="1537"/>
    <cellStyle name="好_县公司 2" xfId="1538"/>
    <cellStyle name="差_基础数据分析 2" xfId="1539"/>
    <cellStyle name="差_检验表" xfId="1540"/>
    <cellStyle name="差_检验表（调整后） 2" xfId="1541"/>
    <cellStyle name="好_县级公安机关公用经费标准奖励测算方案（定稿）" xfId="1542"/>
    <cellStyle name="差_检验表（调整后） 2 2" xfId="1543"/>
    <cellStyle name="好_县级公安机关公用经费标准奖励测算方案（定稿） 2" xfId="1544"/>
    <cellStyle name="好_义务教育阶段教职工人数（教育厅提供最终） 2" xfId="1545"/>
    <cellStyle name="差_检验表（调整后） 3" xfId="1546"/>
    <cellStyle name="差_检验表（调整后） 4" xfId="1547"/>
    <cellStyle name="差_建行" xfId="1548"/>
    <cellStyle name="差_奖励补助测算5.24冯铸" xfId="1549"/>
    <cellStyle name="链接单元格 3 2" xfId="1550"/>
    <cellStyle name="差_奖励补助测算5.24冯铸 2" xfId="1551"/>
    <cellStyle name="常规 11 4" xfId="1552"/>
    <cellStyle name="差_奖励补助测算7.23" xfId="1553"/>
    <cellStyle name="差_奖励补助测算7.23 2" xfId="1554"/>
    <cellStyle name="差_奖励补助测算7.25" xfId="1555"/>
    <cellStyle name="差_奖励补助测算7.25 3" xfId="1556"/>
    <cellStyle name="链接单元格 2" xfId="1557"/>
    <cellStyle name="差_教育厅提供义务教育及高中教师人数（2009年1月6日） 2" xfId="1558"/>
    <cellStyle name="差_历年教师人数" xfId="1559"/>
    <cellStyle name="差_历年教师人数 2" xfId="1560"/>
    <cellStyle name="好_~5676413" xfId="1561"/>
    <cellStyle name="好_高中教师人数（教育厅1.6日提供）" xfId="1562"/>
    <cellStyle name="好_银行账户情况表_2010年12月" xfId="1563"/>
    <cellStyle name="差_历年教师人数 2 2" xfId="1564"/>
    <cellStyle name="差_历年教师人数 3" xfId="1565"/>
    <cellStyle name="差_历年教师人数 4" xfId="1566"/>
    <cellStyle name="差_丽江汇总" xfId="1567"/>
    <cellStyle name="差_丽江汇总 2 2" xfId="1568"/>
    <cellStyle name="差_联系电话" xfId="1569"/>
    <cellStyle name="好_Book1_联系电话 2" xfId="1570"/>
    <cellStyle name="计算 2 2 2" xfId="1571"/>
    <cellStyle name="计算 2 2 4" xfId="1572"/>
    <cellStyle name="差_联系电话 2" xfId="1573"/>
    <cellStyle name="差_三季度－表二 2" xfId="1574"/>
    <cellStyle name="差_卫生部门" xfId="1575"/>
    <cellStyle name="链接单元格 2 2" xfId="1576"/>
    <cellStyle name="差_卫生部门 2" xfId="1577"/>
    <cellStyle name="链接单元格 2 2 2" xfId="1578"/>
    <cellStyle name="差_文体广播部门" xfId="1579"/>
    <cellStyle name="强调文字颜色 4 4 2" xfId="1580"/>
    <cellStyle name="差_文体广播部门 2 2" xfId="1581"/>
    <cellStyle name="常规 3 3 2 3" xfId="1582"/>
    <cellStyle name="差_文体广播部门 3 2" xfId="1583"/>
    <cellStyle name="常规 3 3 3 3" xfId="1584"/>
    <cellStyle name="好_M03" xfId="1585"/>
    <cellStyle name="差_文体广播部门 4" xfId="1586"/>
    <cellStyle name="差_下半年禁毒办案经费分配2544.3万元 2" xfId="1587"/>
    <cellStyle name="差_下半年禁毒办案经费分配2544.3万元 2 2" xfId="1588"/>
    <cellStyle name="未定义 2" xfId="1589"/>
    <cellStyle name="差_下半年禁毒办案经费分配2544.3万元 3" xfId="1590"/>
    <cellStyle name="未定义 2 2" xfId="1591"/>
    <cellStyle name="差_下半年禁毒办案经费分配2544.3万元 3 2" xfId="1592"/>
    <cellStyle name="好_2006年在职人员情况" xfId="1593"/>
    <cellStyle name="未定义 3" xfId="1594"/>
    <cellStyle name="差_下半年禁毒办案经费分配2544.3万元 4" xfId="1595"/>
    <cellStyle name="输出 2 3" xfId="1596"/>
    <cellStyle name="差_县公司 2" xfId="1597"/>
    <cellStyle name="好_2007年检察院案件数 2" xfId="1598"/>
    <cellStyle name="差_县级公安机关公用经费标准奖励测算方案（定稿）" xfId="1599"/>
    <cellStyle name="常规 5 3 6" xfId="1600"/>
    <cellStyle name="好_~4190974 2" xfId="1601"/>
    <cellStyle name="差_县级公安机关公用经费标准奖励测算方案（定稿） 2" xfId="1602"/>
    <cellStyle name="差_县级基础数据" xfId="1603"/>
    <cellStyle name="常规 5 3 7" xfId="1604"/>
    <cellStyle name="好_教师绩效工资测算表（离退休按各地上报数测算）2009年1月1日 3 2" xfId="1605"/>
    <cellStyle name="差_义务教育阶段教职工人数（教育厅提供最终） 2" xfId="1606"/>
    <cellStyle name="差_银行账户情况表_2010年12月 2" xfId="1607"/>
    <cellStyle name="差_云南农村义务教育统计表" xfId="1608"/>
    <cellStyle name="差_云南省2008年中小学教师人数统计表" xfId="1609"/>
    <cellStyle name="好_11大理 2" xfId="1610"/>
    <cellStyle name="差_云南省2008年中小学教师人数统计表 2" xfId="1611"/>
    <cellStyle name="差_云南省2008年中小学教师人数统计表 2 2" xfId="1612"/>
    <cellStyle name="差_云南省2008年中小学教师人数统计表 3" xfId="1613"/>
    <cellStyle name="差_云南省2008年中小学教师人数统计表 3 2" xfId="1614"/>
    <cellStyle name="常规 2 3 2 2" xfId="1615"/>
    <cellStyle name="差_云南省2008年中小学教师人数统计表 4" xfId="1616"/>
    <cellStyle name="好_指标五" xfId="1617"/>
    <cellStyle name="货币 2" xfId="1618"/>
    <cellStyle name="差_云南省2008年中小学教职工情况（教育厅提供20090101加工整理）" xfId="1619"/>
    <cellStyle name="好_05玉溪 2" xfId="1620"/>
    <cellStyle name="好_指标五 2" xfId="1621"/>
    <cellStyle name="货币 2 2" xfId="1622"/>
    <cellStyle name="差_云南省2008年中小学教职工情况（教育厅提供20090101加工整理） 2" xfId="1623"/>
    <cellStyle name="差_云南省2008年转移支付测算——州市本级考核部分及政策性测算" xfId="1624"/>
    <cellStyle name="差_云南省2008年转移支付测算——州市本级考核部分及政策性测算 2" xfId="1625"/>
    <cellStyle name="差_云南水利电力有限公司" xfId="1626"/>
    <cellStyle name="常规 17 3" xfId="1627"/>
    <cellStyle name="差_云南水利电力有限公司 2" xfId="1628"/>
    <cellStyle name="计算 2 2 5" xfId="1629"/>
    <cellStyle name="差_指标四" xfId="1630"/>
    <cellStyle name="差_指标五" xfId="1631"/>
    <cellStyle name="好_奖励补助测算5.23新" xfId="1632"/>
    <cellStyle name="差_指标五 2 2" xfId="1633"/>
    <cellStyle name="差_指标五 3" xfId="1634"/>
    <cellStyle name="差_指标五 3 2" xfId="1635"/>
    <cellStyle name="常规 10 2 2" xfId="1636"/>
    <cellStyle name="好_M01-2(州市补助收入) 2" xfId="1637"/>
    <cellStyle name="常规 10 2 3" xfId="1638"/>
    <cellStyle name="常规 10 2 5" xfId="1639"/>
    <cellStyle name="常规 10 3" xfId="1640"/>
    <cellStyle name="常规 10 4" xfId="1641"/>
    <cellStyle name="常规 10 5" xfId="1642"/>
    <cellStyle name="常规 11 5" xfId="1643"/>
    <cellStyle name="常规 12 2" xfId="1644"/>
    <cellStyle name="常规 12 3" xfId="1645"/>
    <cellStyle name="常规 12 4" xfId="1646"/>
    <cellStyle name="好_11大理" xfId="1647"/>
    <cellStyle name="常规 12 5" xfId="1648"/>
    <cellStyle name="常规 13 2 2" xfId="1649"/>
    <cellStyle name="常规 13 2 3" xfId="1650"/>
    <cellStyle name="好_教育厅提供义务教育及高中教师人数（2009年1月6日） 2" xfId="1651"/>
    <cellStyle name="常规 13 4" xfId="1652"/>
    <cellStyle name="常规 14" xfId="1653"/>
    <cellStyle name="常规 14 2" xfId="1654"/>
    <cellStyle name="常规 14 2 2" xfId="1655"/>
    <cellStyle name="常规 14 2 3" xfId="1656"/>
    <cellStyle name="常规 14 2 4" xfId="1657"/>
    <cellStyle name="常规 14 3" xfId="1658"/>
    <cellStyle name="常规 14 4" xfId="1659"/>
    <cellStyle name="常规 14 5" xfId="1660"/>
    <cellStyle name="常规 15 3" xfId="1661"/>
    <cellStyle name="常规 5 2 2 2 2" xfId="1662"/>
    <cellStyle name="常规 15 4" xfId="1663"/>
    <cellStyle name="适中 2 2" xfId="1664"/>
    <cellStyle name="常规 15 5" xfId="1665"/>
    <cellStyle name="常规 16" xfId="1666"/>
    <cellStyle name="常规 21" xfId="1667"/>
    <cellStyle name="检查单元格 2 2 2" xfId="1668"/>
    <cellStyle name="常规 16 2" xfId="1669"/>
    <cellStyle name="常规 21 2" xfId="1670"/>
    <cellStyle name="常规 16 3" xfId="1671"/>
    <cellStyle name="常规 16 4" xfId="1672"/>
    <cellStyle name="注释 4 2" xfId="1673"/>
    <cellStyle name="常规 17" xfId="1674"/>
    <cellStyle name="常规 22" xfId="1675"/>
    <cellStyle name="检查单元格 2 2 3" xfId="1676"/>
    <cellStyle name="常规 17 2" xfId="1677"/>
    <cellStyle name="常规 22 2" xfId="1678"/>
    <cellStyle name="常规 17 4" xfId="1679"/>
    <cellStyle name="常规 3 2 2 2" xfId="1680"/>
    <cellStyle name="适中 4 2" xfId="1681"/>
    <cellStyle name="常规 17 5" xfId="1682"/>
    <cellStyle name="注释 4 3" xfId="1683"/>
    <cellStyle name="常规 18" xfId="1684"/>
    <cellStyle name="常规 23" xfId="1685"/>
    <cellStyle name="检查单元格 2 2 4" xfId="1686"/>
    <cellStyle name="常规 18 2" xfId="1687"/>
    <cellStyle name="常规 23 2" xfId="1688"/>
    <cellStyle name="常规 18 3" xfId="1689"/>
    <cellStyle name="好_Book1_银行账户情况表_2010年12月" xfId="1690"/>
    <cellStyle name="常规 18 4" xfId="1691"/>
    <cellStyle name="常规 19" xfId="1692"/>
    <cellStyle name="常规 24" xfId="1693"/>
    <cellStyle name="检查单元格 2 2 5" xfId="1694"/>
    <cellStyle name="常规 19 2" xfId="1695"/>
    <cellStyle name="常规 24 2" xfId="1696"/>
    <cellStyle name="常规 19 3" xfId="1697"/>
    <cellStyle name="常规 19 4" xfId="1698"/>
    <cellStyle name="常规 3 2 4 2" xfId="1699"/>
    <cellStyle name="常规 19 5" xfId="1700"/>
    <cellStyle name="强调文字颜色 3 3" xfId="1701"/>
    <cellStyle name="常规 2 10" xfId="1702"/>
    <cellStyle name="强调文字颜色 3 4" xfId="1703"/>
    <cellStyle name="常规 2 11" xfId="1704"/>
    <cellStyle name="常规 2 13" xfId="1705"/>
    <cellStyle name="常规 2 14" xfId="1706"/>
    <cellStyle name="常规 2 2" xfId="1707"/>
    <cellStyle name="常规 2 2 2" xfId="1708"/>
    <cellStyle name="好_奖励补助测算5.22测试" xfId="1709"/>
    <cellStyle name="常规 2 2 2 2 2" xfId="1710"/>
    <cellStyle name="常规 2 2 2 2 3" xfId="1711"/>
    <cellStyle name="常规 2 2 2 3" xfId="1712"/>
    <cellStyle name="常规 2 2 3" xfId="1713"/>
    <cellStyle name="常规 2 2 3 2 2" xfId="1714"/>
    <cellStyle name="常规 2 2 3 3 2" xfId="1715"/>
    <cellStyle name="常规 2 2 4" xfId="1716"/>
    <cellStyle name="常规 2 2 5" xfId="1717"/>
    <cellStyle name="好_指标四 2" xfId="1718"/>
    <cellStyle name="常规 2 2 7" xfId="1719"/>
    <cellStyle name="常规 2 3" xfId="1720"/>
    <cellStyle name="常规 2 3 2" xfId="1721"/>
    <cellStyle name="常规 2 3 2 2 2" xfId="1722"/>
    <cellStyle name="常规 2 3 2 3" xfId="1723"/>
    <cellStyle name="常规 2 3 3" xfId="1724"/>
    <cellStyle name="常规 2 3 5" xfId="1725"/>
    <cellStyle name="常规 2 3 5 2" xfId="1726"/>
    <cellStyle name="常规 2 3 6" xfId="1727"/>
    <cellStyle name="常规 2 3 7" xfId="1728"/>
    <cellStyle name="常规 2 4 2 2" xfId="1729"/>
    <cellStyle name="输出 2 2 2" xfId="1730"/>
    <cellStyle name="常规 2 4 2 3" xfId="1731"/>
    <cellStyle name="常规 2 5" xfId="1732"/>
    <cellStyle name="常规 2 5 2" xfId="1733"/>
    <cellStyle name="常规 2 6" xfId="1734"/>
    <cellStyle name="常规 2 6 4" xfId="1735"/>
    <cellStyle name="常规 2 7" xfId="1736"/>
    <cellStyle name="输入 2" xfId="1737"/>
    <cellStyle name="常规 2 8" xfId="1738"/>
    <cellStyle name="输入 2 2" xfId="1739"/>
    <cellStyle name="常规 2 8 2" xfId="1740"/>
    <cellStyle name="输入 3" xfId="1741"/>
    <cellStyle name="常规 2 9" xfId="1742"/>
    <cellStyle name="好_Book1_1 4" xfId="1743"/>
    <cellStyle name="常规 2_02-2008决算报表格式" xfId="1744"/>
    <cellStyle name="常规 26" xfId="1745"/>
    <cellStyle name="常规 31" xfId="1746"/>
    <cellStyle name="常规 27 2" xfId="1747"/>
    <cellStyle name="常规 32 2" xfId="1748"/>
    <cellStyle name="常规 28" xfId="1749"/>
    <cellStyle name="常规 33" xfId="1750"/>
    <cellStyle name="常规 29" xfId="1751"/>
    <cellStyle name="常规 34" xfId="1752"/>
    <cellStyle name="输出 4 2" xfId="1753"/>
    <cellStyle name="常规 3" xfId="1754"/>
    <cellStyle name="常规 3 2" xfId="1755"/>
    <cellStyle name="好_奖励补助测算7.25 (version 1) (version 1)" xfId="1756"/>
    <cellStyle name="常规 3 2 2 2 2" xfId="1757"/>
    <cellStyle name="好_奖励补助测算7.25 (version 1) (version 1) 2" xfId="1758"/>
    <cellStyle name="常规 3 2 2 2 2 2" xfId="1759"/>
    <cellStyle name="常规 3 2 2 2 3" xfId="1760"/>
    <cellStyle name="强调文字颜色 3 4 2" xfId="1761"/>
    <cellStyle name="常规 3 2 2 3" xfId="1762"/>
    <cellStyle name="常规 3 2 2 3 2" xfId="1763"/>
    <cellStyle name="常规 3 2 2 3 3" xfId="1764"/>
    <cellStyle name="常规 3 2 2 4 2" xfId="1765"/>
    <cellStyle name="好 4" xfId="1766"/>
    <cellStyle name="常规 3 2 2 5" xfId="1767"/>
    <cellStyle name="常规 3 2 2 6" xfId="1768"/>
    <cellStyle name="常规 3 2 3 2 2" xfId="1769"/>
    <cellStyle name="常规 3 2 3 2 2 2" xfId="1770"/>
    <cellStyle name="常规 3 2 3 2 3" xfId="1771"/>
    <cellStyle name="常规 3 2 3 3 2 2" xfId="1772"/>
    <cellStyle name="常规 3 2 3 3 3" xfId="1773"/>
    <cellStyle name="千位分隔 2 2" xfId="1774"/>
    <cellStyle name="常规 3 2 4 2 2" xfId="1775"/>
    <cellStyle name="常规 3 2 4 3" xfId="1776"/>
    <cellStyle name="常规 3 3" xfId="1777"/>
    <cellStyle name="常规 3 3 2" xfId="1778"/>
    <cellStyle name="常规 3 3 2 2" xfId="1779"/>
    <cellStyle name="好_文体广播部门" xfId="1780"/>
    <cellStyle name="常规 3 3 2 2 2" xfId="1781"/>
    <cellStyle name="好_文体广播部门 2" xfId="1782"/>
    <cellStyle name="常规 3 3 3" xfId="1783"/>
    <cellStyle name="常规 3 4" xfId="1784"/>
    <cellStyle name="常规 3 4 2" xfId="1785"/>
    <cellStyle name="好_Book1_1 5" xfId="1786"/>
    <cellStyle name="常规 3 4 2 2 2" xfId="1787"/>
    <cellStyle name="检查单元格 2 5" xfId="1788"/>
    <cellStyle name="强调文字颜色 5 4 2" xfId="1789"/>
    <cellStyle name="常规 3 4 2 3" xfId="1790"/>
    <cellStyle name="输入 2 4" xfId="1791"/>
    <cellStyle name="常规 3 4 3 2 2" xfId="1792"/>
    <cellStyle name="千位分隔[0] 2 2" xfId="1793"/>
    <cellStyle name="常规 3 5" xfId="1794"/>
    <cellStyle name="常规 3 5 2" xfId="1795"/>
    <cellStyle name="常规 3 8" xfId="1796"/>
    <cellStyle name="常规 3_2017-2019年统筹整合投入贫困县情况统计" xfId="1797"/>
    <cellStyle name="常规 36" xfId="1798"/>
    <cellStyle name="常规 41" xfId="1799"/>
    <cellStyle name="常规 36 2" xfId="1800"/>
    <cellStyle name="强调 3 2" xfId="1801"/>
    <cellStyle name="常规 37" xfId="1802"/>
    <cellStyle name="常规 42" xfId="1803"/>
    <cellStyle name="强调 3 3" xfId="1804"/>
    <cellStyle name="常规 38" xfId="1805"/>
    <cellStyle name="常规 43" xfId="1806"/>
    <cellStyle name="常规 38 2" xfId="1807"/>
    <cellStyle name="常规 5 3 2 2" xfId="1808"/>
    <cellStyle name="常规 4" xfId="1809"/>
    <cellStyle name="常规 5 3 2 2 2" xfId="1810"/>
    <cellStyle name="常规 4 2" xfId="1811"/>
    <cellStyle name="常规 4 2 2" xfId="1812"/>
    <cellStyle name="常规 4 4" xfId="1813"/>
    <cellStyle name="常规 4 2 2 2 2" xfId="1814"/>
    <cellStyle name="常规 4 4 2 2" xfId="1815"/>
    <cellStyle name="常规 6 4 2" xfId="1816"/>
    <cellStyle name="常规 4 2 3" xfId="1817"/>
    <cellStyle name="常规 4 5" xfId="1818"/>
    <cellStyle name="常规 4 2 3 2" xfId="1819"/>
    <cellStyle name="常规 4 5 2" xfId="1820"/>
    <cellStyle name="常规 7 4" xfId="1821"/>
    <cellStyle name="常规 4 2 3 2 2" xfId="1822"/>
    <cellStyle name="常规 4 2 3 3" xfId="1823"/>
    <cellStyle name="常规 7 5" xfId="1824"/>
    <cellStyle name="常规 4 2 4" xfId="1825"/>
    <cellStyle name="常规 4 6" xfId="1826"/>
    <cellStyle name="常规 4 2 4 2" xfId="1827"/>
    <cellStyle name="常规 4 6 2" xfId="1828"/>
    <cellStyle name="常规 8 4" xfId="1829"/>
    <cellStyle name="常规 4 2 7" xfId="1830"/>
    <cellStyle name="常规 4 3" xfId="1831"/>
    <cellStyle name="常规 4 3 2 2" xfId="1832"/>
    <cellStyle name="常规 5 4 2" xfId="1833"/>
    <cellStyle name="常规 4 3 2 2 2" xfId="1834"/>
    <cellStyle name="常规 5 4 2 2" xfId="1835"/>
    <cellStyle name="常规 4 3 2 3" xfId="1836"/>
    <cellStyle name="常规 5 4 3" xfId="1837"/>
    <cellStyle name="常规 4 3 3 2" xfId="1838"/>
    <cellStyle name="常规 5 5 2" xfId="1839"/>
    <cellStyle name="好_奖励补助测算7.25 3" xfId="1840"/>
    <cellStyle name="貨幣 [0]_SGV" xfId="1841"/>
    <cellStyle name="常规 4 3 3 2 2" xfId="1842"/>
    <cellStyle name="常规 4 3 3 3" xfId="1843"/>
    <cellStyle name="常规 4 3 4 2" xfId="1844"/>
    <cellStyle name="常规 5 6 2" xfId="1845"/>
    <cellStyle name="常规 5 3 2 3" xfId="1846"/>
    <cellStyle name="常规 5" xfId="1847"/>
    <cellStyle name="常规 5 2" xfId="1848"/>
    <cellStyle name="常规 5 2 2" xfId="1849"/>
    <cellStyle name="常规 5 2 2 4" xfId="1850"/>
    <cellStyle name="好_2009年一般性转移支付标准工资_奖励补助测算7.25 2" xfId="1851"/>
    <cellStyle name="常规 5 2 2 5" xfId="1852"/>
    <cellStyle name="常规 5 2 3" xfId="1853"/>
    <cellStyle name="常规 5 2 3 2" xfId="1854"/>
    <cellStyle name="常规 5 2 3 2 2" xfId="1855"/>
    <cellStyle name="好_2008云南省分县市中小学教职工统计表（教育厅提供）" xfId="1856"/>
    <cellStyle name="好_检验表（调整后） 4" xfId="1857"/>
    <cellStyle name="常规 5 2 3 3" xfId="1858"/>
    <cellStyle name="常规 5 2 4" xfId="1859"/>
    <cellStyle name="常规 5 2 4 2" xfId="1860"/>
    <cellStyle name="常规 5 2 6" xfId="1861"/>
    <cellStyle name="常规 5 2 7" xfId="1862"/>
    <cellStyle name="好_教师绩效工资测算表（离退休按各地上报数测算）2009年1月1日 2 2" xfId="1863"/>
    <cellStyle name="常规 6 2 4 2" xfId="1864"/>
    <cellStyle name="常规 5 3" xfId="1865"/>
    <cellStyle name="常规 5 3 2" xfId="1866"/>
    <cellStyle name="常规 6" xfId="1867"/>
    <cellStyle name="常规 5 3 2 4" xfId="1868"/>
    <cellStyle name="常规 7" xfId="1869"/>
    <cellStyle name="常规 5 3 2 5" xfId="1870"/>
    <cellStyle name="常规 5 3 3" xfId="1871"/>
    <cellStyle name="常规 5 3 3 2" xfId="1872"/>
    <cellStyle name="常规 5 3 3 2 2" xfId="1873"/>
    <cellStyle name="常规 5 3 3 3" xfId="1874"/>
    <cellStyle name="常规 5 3 4" xfId="1875"/>
    <cellStyle name="常规 5 3 4 2" xfId="1876"/>
    <cellStyle name="常规 5 3 5" xfId="1877"/>
    <cellStyle name="常规 5 4 5" xfId="1878"/>
    <cellStyle name="常规 6 2" xfId="1879"/>
    <cellStyle name="常规 6 2 2" xfId="1880"/>
    <cellStyle name="常规 6 2 2 2 2" xfId="1881"/>
    <cellStyle name="常规 6 2 3 2" xfId="1882"/>
    <cellStyle name="常规 6 2 3 2 2" xfId="1883"/>
    <cellStyle name="常规 6 2 3 3" xfId="1884"/>
    <cellStyle name="常规 6 3 2" xfId="1885"/>
    <cellStyle name="好_财政供养人员 2" xfId="1886"/>
    <cellStyle name="常规 6 3 2 2" xfId="1887"/>
    <cellStyle name="常规 6 4 3" xfId="1888"/>
    <cellStyle name="常规 6 6 2" xfId="1889"/>
    <cellStyle name="常规 6 7" xfId="1890"/>
    <cellStyle name="常规 6 8" xfId="1891"/>
    <cellStyle name="常规 7 2" xfId="1892"/>
    <cellStyle name="常规 7 2 2" xfId="1893"/>
    <cellStyle name="千位分隔 2" xfId="1894"/>
    <cellStyle name="常规 7 3 2" xfId="1895"/>
    <cellStyle name="常规 8" xfId="1896"/>
    <cellStyle name="好_第五部分(才淼、饶永宏） 2" xfId="1897"/>
    <cellStyle name="常规 8 2" xfId="1898"/>
    <cellStyle name="常规 8 2 2" xfId="1899"/>
    <cellStyle name="常规 8 2 3" xfId="1900"/>
    <cellStyle name="常规 8 2 4" xfId="1901"/>
    <cellStyle name="好_1003牟定县 2" xfId="1902"/>
    <cellStyle name="常规 8 3" xfId="1903"/>
    <cellStyle name="常规 8 3 2" xfId="1904"/>
    <cellStyle name="好_县级基础数据" xfId="1905"/>
    <cellStyle name="常规 8 3 3" xfId="1906"/>
    <cellStyle name="千位[0]_ 方正PC" xfId="1907"/>
    <cellStyle name="常规 8 4 2" xfId="1908"/>
    <cellStyle name="常规 8 5" xfId="1909"/>
    <cellStyle name="常规 8 5 2" xfId="1910"/>
    <cellStyle name="常规 8 6" xfId="1911"/>
    <cellStyle name="常规 8 7" xfId="1912"/>
    <cellStyle name="常规 9" xfId="1913"/>
    <cellStyle name="好_指标五 3 2" xfId="1914"/>
    <cellStyle name="常规 9 2 2 2" xfId="1915"/>
    <cellStyle name="好_指标五 4" xfId="1916"/>
    <cellStyle name="常规 9 2 3" xfId="1917"/>
    <cellStyle name="常规 9 3 2 2" xfId="1918"/>
    <cellStyle name="常规 9 3 3" xfId="1919"/>
    <cellStyle name="常规 9 4" xfId="1920"/>
    <cellStyle name="常规 9 6" xfId="1921"/>
    <cellStyle name="常规 9 7" xfId="1922"/>
    <cellStyle name="常规 9 8" xfId="1923"/>
    <cellStyle name="常规_副本西藏自治区贫困县统筹整合使用财政涉农资金情况统计表（模版）参考表" xfId="1924"/>
    <cellStyle name="常规_项目投入明细_8" xfId="1925"/>
    <cellStyle name="好 2" xfId="1926"/>
    <cellStyle name="好 2 2" xfId="1927"/>
    <cellStyle name="好 2 2 2" xfId="1928"/>
    <cellStyle name="好 2 2 3" xfId="1929"/>
    <cellStyle name="好 2 2 4" xfId="1930"/>
    <cellStyle name="强调 1" xfId="1931"/>
    <cellStyle name="好 2 2 5" xfId="1932"/>
    <cellStyle name="好 3" xfId="1933"/>
    <cellStyle name="好 3 2" xfId="1934"/>
    <cellStyle name="好_2007年检察院案件数" xfId="1935"/>
    <cellStyle name="好_~4190974" xfId="1936"/>
    <cellStyle name="好_00省级(打印) 2" xfId="1937"/>
    <cellStyle name="好_00省级(定稿)" xfId="1938"/>
    <cellStyle name="好_00省级(定稿) 2" xfId="1939"/>
    <cellStyle name="输出 3 2" xfId="1940"/>
    <cellStyle name="好_03昭通" xfId="1941"/>
    <cellStyle name="好_03昭通 2" xfId="1942"/>
    <cellStyle name="好_0502通海县 2" xfId="1943"/>
    <cellStyle name="好_0605石屏县" xfId="1944"/>
    <cellStyle name="好_0605石屏县 2" xfId="1945"/>
    <cellStyle name="好_1003牟定县" xfId="1946"/>
    <cellStyle name="好_1110洱源县" xfId="1947"/>
    <cellStyle name="好_1110洱源县 2" xfId="1948"/>
    <cellStyle name="好_2、土地面积、人口、粮食产量基本情况" xfId="1949"/>
    <cellStyle name="好_2006年基础数据" xfId="1950"/>
    <cellStyle name="好_2006年基础数据 2" xfId="1951"/>
    <cellStyle name="好_教师绩效工资测算表（离退休按各地上报数测算）2009年1月1日" xfId="1952"/>
    <cellStyle name="好_2006年全省财力计算表（中央、决算）" xfId="1953"/>
    <cellStyle name="好_2006年全省财力计算表（中央、决算） 2" xfId="1954"/>
    <cellStyle name="好_2006年在职人员情况 2" xfId="1955"/>
    <cellStyle name="链接单元格 3" xfId="1956"/>
    <cellStyle name="好_2007年可用财力" xfId="1957"/>
    <cellStyle name="好_2008年县级公安保障标准落实奖励经费分配测算" xfId="1958"/>
    <cellStyle name="好_2008年县级公安保障标准落实奖励经费分配测算 2 2" xfId="1959"/>
    <cellStyle name="好_2008云南省分县市中小学教职工统计表（教育厅提供） 2" xfId="1960"/>
    <cellStyle name="好_2009年一般性转移支付标准工资" xfId="1961"/>
    <cellStyle name="链接单元格 2 3" xfId="1962"/>
    <cellStyle name="好_2009年一般性转移支付标准工资 2" xfId="1963"/>
    <cellStyle name="好_2009年一般性转移支付标准工资_地方配套按人均增幅控制8.30xl" xfId="1964"/>
    <cellStyle name="好_2009年一般性转移支付标准工资_地方配套按人均增幅控制8.30xl 2" xfId="1965"/>
    <cellStyle name="好_2009年一般性转移支付标准工资_地方配套按人均增幅控制8.30一般预算平均增幅、人均可用财力平均增幅两次控制、社会治安系数调整、案件数调整xl" xfId="1966"/>
    <cellStyle name="好_2017-2019年统筹整合投入贫困县情况统计" xfId="1967"/>
    <cellStyle name="好_2009年一般性转移支付标准工资_地方配套按人均增幅控制8.30一般预算平均增幅、人均可用财力平均增幅两次控制、社会治安系数调整、案件数调整xl 2" xfId="1968"/>
    <cellStyle name="强调文字颜色 6 4" xfId="1969"/>
    <cellStyle name="好_2009年一般性转移支付标准工资_奖励补助测算5.22测试" xfId="1970"/>
    <cellStyle name="好_Book1_3 2" xfId="1971"/>
    <cellStyle name="好_城建部门 2 2" xfId="1972"/>
    <cellStyle name="好_2009年一般性转移支付标准工资_奖励补助测算5.23新" xfId="1973"/>
    <cellStyle name="好_2009年一般性转移支付标准工资_奖励补助测算5.24冯铸 2" xfId="1974"/>
    <cellStyle name="好_2009年一般性转移支付标准工资_奖励补助测算7.23" xfId="1975"/>
    <cellStyle name="好_2009年一般性转移支付标准工资_奖励补助测算7.23 2" xfId="1976"/>
    <cellStyle name="好_2009年一般性转移支付标准工资_奖励补助测算7.25" xfId="1977"/>
    <cellStyle name="好_2009年一般性转移支付标准工资_奖励补助测算7.25 (version 1) (version 1)" xfId="1978"/>
    <cellStyle name="好_2009年一般性转移支付标准工资_奖励补助测算7.25 3" xfId="1979"/>
    <cellStyle name="好_530623_2006年县级财政报表附表" xfId="1980"/>
    <cellStyle name="好_530629_2006年县级财政报表附表" xfId="1981"/>
    <cellStyle name="好_530629_2006年县级财政报表附表 2" xfId="1982"/>
    <cellStyle name="好_5334_2006年迪庆县级财政报表附表" xfId="1983"/>
    <cellStyle name="好_5334_2006年迪庆县级财政报表附表 2" xfId="1984"/>
    <cellStyle name="好_Book1" xfId="1985"/>
    <cellStyle name="好_Book1 2" xfId="1986"/>
    <cellStyle name="好_Book1 3" xfId="1987"/>
    <cellStyle name="好_Book1 4" xfId="1988"/>
    <cellStyle name="好_贫困县涉农资金整合工作示范县统计表12月21日 2" xfId="1989"/>
    <cellStyle name="好_Book1_1 2" xfId="1990"/>
    <cellStyle name="好_Book1_1 3" xfId="1991"/>
    <cellStyle name="好_Book1_1 3 2" xfId="1992"/>
    <cellStyle name="好_Book1_1_联系电话" xfId="1993"/>
    <cellStyle name="强调文字颜色 3 2 4" xfId="1994"/>
    <cellStyle name="好_Book1_1_联系电话 2" xfId="1995"/>
    <cellStyle name="好_Book1_Book1" xfId="1996"/>
    <cellStyle name="好_Book1_Book1 2" xfId="1997"/>
    <cellStyle name="好_Book1_联系电话" xfId="1998"/>
    <cellStyle name="计算 2 2" xfId="1999"/>
    <cellStyle name="强调文字颜色 6 2" xfId="2000"/>
    <cellStyle name="好_Book2" xfId="2001"/>
    <cellStyle name="强调文字颜色 6 2 2" xfId="2002"/>
    <cellStyle name="好_Book2 2" xfId="2003"/>
    <cellStyle name="好_Sheet1 2" xfId="2004"/>
    <cellStyle name="好_Sheet1_1 2" xfId="2005"/>
    <cellStyle name="好_表4" xfId="2006"/>
    <cellStyle name="好_表4 2" xfId="2007"/>
    <cellStyle name="好_不用软件计算9.1不考虑经费管理评价xl" xfId="2008"/>
    <cellStyle name="好_不用软件计算9.1不考虑经费管理评价xl 2" xfId="2009"/>
    <cellStyle name="好_财政支出对上级的依赖程度" xfId="2010"/>
    <cellStyle name="好_财政支出对上级的依赖程度 4" xfId="2011"/>
    <cellStyle name="好_城建部门" xfId="2012"/>
    <cellStyle name="好_地方配套按人均增幅控制8.30xl" xfId="2013"/>
    <cellStyle name="好_第五部分(才淼、饶永宏）" xfId="2014"/>
    <cellStyle name="好_汇总" xfId="2015"/>
    <cellStyle name="好_汇总 2" xfId="2016"/>
    <cellStyle name="着色 5 4" xfId="2017"/>
    <cellStyle name="好_汇总-县级财政报表附表" xfId="2018"/>
    <cellStyle name="好_基础数据分析 2" xfId="2019"/>
    <cellStyle name="好_检验表（调整后）" xfId="2020"/>
    <cellStyle name="强调文字颜色 2 2 2 5" xfId="2021"/>
    <cellStyle name="好_检验表（调整后） 2" xfId="2022"/>
    <cellStyle name="好_检验表（调整后） 2 2" xfId="2023"/>
    <cellStyle name="好_检验表（调整后） 3" xfId="2024"/>
    <cellStyle name="好_检验表（调整后） 3 2" xfId="2025"/>
    <cellStyle name="好_建行 2" xfId="2026"/>
    <cellStyle name="好_奖励补助测算5.22测试 2" xfId="2027"/>
    <cellStyle name="好_奖励补助测算7.23 2" xfId="2028"/>
    <cellStyle name="好_教育厅提供义务教育及高中教师人数（2009年1月6日）" xfId="2029"/>
    <cellStyle name="好_丽江汇总" xfId="2030"/>
    <cellStyle name="输出 2 5" xfId="2031"/>
    <cellStyle name="好_丽江汇总 2" xfId="2032"/>
    <cellStyle name="好_丽江汇总 2 2" xfId="2033"/>
    <cellStyle name="输出 2 6" xfId="2034"/>
    <cellStyle name="好_丽江汇总 3" xfId="2035"/>
    <cellStyle name="好_丽江汇总 3 2" xfId="2036"/>
    <cellStyle name="输出 2 7" xfId="2037"/>
    <cellStyle name="好_丽江汇总 4" xfId="2038"/>
    <cellStyle name="好_联系电话" xfId="2039"/>
    <cellStyle name="好_三季度－表二" xfId="2040"/>
    <cellStyle name="链接单元格 2 2 4" xfId="2041"/>
    <cellStyle name="好_三季度－表二 2" xfId="2042"/>
    <cellStyle name="好_卫生部门" xfId="2043"/>
    <cellStyle name="好_云南农村义务教育统计表" xfId="2044"/>
    <cellStyle name="好_文体广播部门 2 2" xfId="2045"/>
    <cellStyle name="好_文体广播部门 3" xfId="2046"/>
    <cellStyle name="好_文体广播部门 3 2" xfId="2047"/>
    <cellStyle name="好_文体广播部门 4" xfId="2048"/>
    <cellStyle name="好_下半年禁吸戒毒经费1000万元" xfId="2049"/>
    <cellStyle name="好_下半年禁吸戒毒经费1000万元 2" xfId="2050"/>
    <cellStyle name="好_县级基础数据 3 2" xfId="2051"/>
    <cellStyle name="烹拳_ +Foil &amp; -FOIL &amp; PAPER" xfId="2052"/>
    <cellStyle name="好_县级基础数据 4" xfId="2053"/>
    <cellStyle name="好_义务教育阶段教职工人数（教育厅提供最终）" xfId="2054"/>
    <cellStyle name="好_云南省2008年中小学教师人数统计表 3 2" xfId="2055"/>
    <cellStyle name="好_云南省2008年中小学教职工情况（教育厅提供20090101加工整理） 2" xfId="2056"/>
    <cellStyle name="好_云南省2008年转移支付测算——州市本级考核部分及政策性测算" xfId="2057"/>
    <cellStyle name="好_云南省2008年转移支付测算——州市本级考核部分及政策性测算 2" xfId="2058"/>
    <cellStyle name="好_云南水利电力有限公司" xfId="2059"/>
    <cellStyle name="好_指标五 2 2" xfId="2060"/>
    <cellStyle name="货币 2 2 2" xfId="2061"/>
    <cellStyle name="后继超级链接" xfId="2062"/>
    <cellStyle name="后继超级链接 2" xfId="2063"/>
    <cellStyle name="后继超链接" xfId="2064"/>
    <cellStyle name="后继超链接 2" xfId="2065"/>
    <cellStyle name="强调文字颜色 4 2 7" xfId="2066"/>
    <cellStyle name="汇总 2 2" xfId="2067"/>
    <cellStyle name="汇总 2 2 2" xfId="2068"/>
    <cellStyle name="汇总 2 2 3" xfId="2069"/>
    <cellStyle name="警告文本 2 2 2" xfId="2070"/>
    <cellStyle name="汇总 2 2 4" xfId="2071"/>
    <cellStyle name="警告文本 2 2 3" xfId="2072"/>
    <cellStyle name="强调文字颜色 5 3 2" xfId="2073"/>
    <cellStyle name="汇总 2 2 5" xfId="2074"/>
    <cellStyle name="警告文本 2 2 4" xfId="2075"/>
    <cellStyle name="检查单元格 2" xfId="2076"/>
    <cellStyle name="汇总 2 3" xfId="2077"/>
    <cellStyle name="检查单元格 2 2" xfId="2078"/>
    <cellStyle name="汇总 2 3 2" xfId="2079"/>
    <cellStyle name="检查单元格 3" xfId="2080"/>
    <cellStyle name="汇总 2 4" xfId="2081"/>
    <cellStyle name="小数 2" xfId="2082"/>
    <cellStyle name="检查单元格 4" xfId="2083"/>
    <cellStyle name="汇总 2 5" xfId="2084"/>
    <cellStyle name="汇总 2 6" xfId="2085"/>
    <cellStyle name="汇总 2 7" xfId="2086"/>
    <cellStyle name="汇总 3 2" xfId="2087"/>
    <cellStyle name="汇总 4 2" xfId="2088"/>
    <cellStyle name="计算 2" xfId="2089"/>
    <cellStyle name="计算 2 2 3" xfId="2090"/>
    <cellStyle name="计算 2 4" xfId="2091"/>
    <cellStyle name="计算 2 5" xfId="2092"/>
    <cellStyle name="普通_ 白土" xfId="2093"/>
    <cellStyle name="计算 2 6" xfId="2094"/>
    <cellStyle name="计算 2 7" xfId="2095"/>
    <cellStyle name="警告文本 2 3 2" xfId="2096"/>
    <cellStyle name="检查单元格 2 3" xfId="2097"/>
    <cellStyle name="检查单元格 2 3 2" xfId="2098"/>
    <cellStyle name="检查单元格 2 6" xfId="2099"/>
    <cellStyle name="检查单元格 2 7" xfId="2100"/>
    <cellStyle name="链接单元格 2 2 3" xfId="2101"/>
    <cellStyle name="检查单元格 3 2" xfId="2102"/>
    <cellStyle name="检查单元格 4 2" xfId="2103"/>
    <cellStyle name="解释性文本 2 2" xfId="2104"/>
    <cellStyle name="解释性文本 2 3" xfId="2105"/>
    <cellStyle name="解释性文本 2 3 2" xfId="2106"/>
    <cellStyle name="解释性文本 2 4" xfId="2107"/>
    <cellStyle name="解释性文本 2 5" xfId="2108"/>
    <cellStyle name="解释性文本 2 6" xfId="2109"/>
    <cellStyle name="解释性文本 4 2" xfId="2110"/>
    <cellStyle name="借出原因" xfId="2111"/>
    <cellStyle name="警告文本 2 3" xfId="2112"/>
    <cellStyle name="样式 1 2" xfId="2113"/>
    <cellStyle name="警告文本 2 4" xfId="2114"/>
    <cellStyle name="警告文本 2 6" xfId="2115"/>
    <cellStyle name="链接单元格 2 3 2" xfId="2116"/>
    <cellStyle name="链接单元格 2 4" xfId="2117"/>
    <cellStyle name="链接单元格 2 5" xfId="2118"/>
    <cellStyle name="链接单元格 2 6" xfId="2119"/>
    <cellStyle name="链接单元格 4" xfId="2120"/>
    <cellStyle name="链接单元格 4 2" xfId="2121"/>
    <cellStyle name="霓付 [0]_ +Foil &amp; -FOIL &amp; PAPER" xfId="2122"/>
    <cellStyle name="烹拳 [0]_ +Foil &amp; -FOIL &amp; PAPER" xfId="2123"/>
    <cellStyle name="千位_ 方正PC" xfId="2124"/>
    <cellStyle name="千位分隔 2 2 2" xfId="2125"/>
    <cellStyle name="千位分隔 2 2 3" xfId="2126"/>
    <cellStyle name="钎霖_4岿角利" xfId="2127"/>
    <cellStyle name="强调 1 2" xfId="2128"/>
    <cellStyle name="强调 1 3" xfId="2129"/>
    <cellStyle name="强调 2" xfId="2130"/>
    <cellStyle name="强调文字颜色 1 2" xfId="2131"/>
    <cellStyle name="强调文字颜色 1 2 2" xfId="2132"/>
    <cellStyle name="强调文字颜色 1 2 3 2" xfId="2133"/>
    <cellStyle name="强调文字颜色 1 2 4" xfId="2134"/>
    <cellStyle name="强调文字颜色 1 2 5" xfId="2135"/>
    <cellStyle name="强调文字颜色 1 2 6" xfId="2136"/>
    <cellStyle name="强调文字颜色 1 3" xfId="2137"/>
    <cellStyle name="强调文字颜色 1 3 2" xfId="2138"/>
    <cellStyle name="强调文字颜色 1 4" xfId="2139"/>
    <cellStyle name="强调文字颜色 1 4 2" xfId="2140"/>
    <cellStyle name="强调文字颜色 2 2" xfId="2141"/>
    <cellStyle name="强调文字颜色 2 3" xfId="2142"/>
    <cellStyle name="强调文字颜色 2 4" xfId="2143"/>
    <cellStyle name="强调文字颜色 3 2" xfId="2144"/>
    <cellStyle name="强调文字颜色 3 2 2 3" xfId="2145"/>
    <cellStyle name="强调文字颜色 3 2 2 4" xfId="2146"/>
    <cellStyle name="强调文字颜色 3 2 2 5" xfId="2147"/>
    <cellStyle name="强调文字颜色 3 2 3" xfId="2148"/>
    <cellStyle name="强调文字颜色 3 2 3 2" xfId="2149"/>
    <cellStyle name="强调文字颜色 3 2 5" xfId="2150"/>
    <cellStyle name="强调文字颜色 3 2 7" xfId="2151"/>
    <cellStyle name="强调文字颜色 3 3 2" xfId="2152"/>
    <cellStyle name="强调文字颜色 4 2 2 2" xfId="2153"/>
    <cellStyle name="强调文字颜色 4 2 2 4" xfId="2154"/>
    <cellStyle name="强调文字颜色 4 2 2 5" xfId="2155"/>
    <cellStyle name="强调文字颜色 4 2 3" xfId="2156"/>
    <cellStyle name="强调文字颜色 4 2 3 2" xfId="2157"/>
    <cellStyle name="强调文字颜色 4 2 4" xfId="2158"/>
    <cellStyle name="强调文字颜色 4 2 5" xfId="2159"/>
    <cellStyle name="强调文字颜色 4 2 6" xfId="2160"/>
    <cellStyle name="强调文字颜色 5 2" xfId="2161"/>
    <cellStyle name="强调文字颜色 5 2 2 2" xfId="2162"/>
    <cellStyle name="强调文字颜色 5 2 2 3" xfId="2163"/>
    <cellStyle name="强调文字颜色 5 2 2 4" xfId="2164"/>
    <cellStyle name="强调文字颜色 5 2 4" xfId="2165"/>
    <cellStyle name="强调文字颜色 5 2 5" xfId="2166"/>
    <cellStyle name="强调文字颜色 5 2 6" xfId="2167"/>
    <cellStyle name="强调文字颜色 5 2 7" xfId="2168"/>
    <cellStyle name="强调文字颜色 5 3" xfId="2169"/>
    <cellStyle name="强调文字颜色 5 4" xfId="2170"/>
    <cellStyle name="强调文字颜色 6 2 2 2" xfId="2171"/>
    <cellStyle name="强调文字颜色 6 2 2 3" xfId="2172"/>
    <cellStyle name="强调文字颜色 6 2 2 4" xfId="2173"/>
    <cellStyle name="强调文字颜色 6 2 2 5" xfId="2174"/>
    <cellStyle name="强调文字颜色 6 2 3" xfId="2175"/>
    <cellStyle name="强调文字颜色 6 2 3 2" xfId="2176"/>
    <cellStyle name="强调文字颜色 6 2 4" xfId="2177"/>
    <cellStyle name="强调文字颜色 6 2 5" xfId="2178"/>
    <cellStyle name="强调文字颜色 6 2 6" xfId="2179"/>
    <cellStyle name="强调文字颜色 6 2 7" xfId="2180"/>
    <cellStyle name="强调文字颜色 6 3" xfId="2181"/>
    <cellStyle name="强调文字颜色 6 3 2" xfId="2182"/>
    <cellStyle name="着色 6" xfId="2183"/>
    <cellStyle name="商品名称" xfId="2184"/>
    <cellStyle name="适中 2 2 2" xfId="2185"/>
    <cellStyle name="适中 2 5" xfId="2186"/>
    <cellStyle name="适中 2 6" xfId="2187"/>
    <cellStyle name="适中 2 7" xfId="2188"/>
    <cellStyle name="适中 3 2" xfId="2189"/>
    <cellStyle name="输出 2" xfId="2190"/>
    <cellStyle name="输出 2 2" xfId="2191"/>
    <cellStyle name="输出 2 2 3" xfId="2192"/>
    <cellStyle name="输出 2 2 4" xfId="2193"/>
    <cellStyle name="输出 2 2 5" xfId="2194"/>
    <cellStyle name="输出 2 3 2" xfId="2195"/>
    <cellStyle name="输出 2 4" xfId="2196"/>
    <cellStyle name="输出 3" xfId="2197"/>
    <cellStyle name="输出 4" xfId="2198"/>
    <cellStyle name="输入 2 2 2" xfId="2199"/>
    <cellStyle name="输入 2 2 4" xfId="2200"/>
    <cellStyle name="输入 2 2 5" xfId="2201"/>
    <cellStyle name="输入 2 3" xfId="2202"/>
    <cellStyle name="输入 2 3 2" xfId="2203"/>
    <cellStyle name="输入 2 5" xfId="2204"/>
    <cellStyle name="输入 2 6" xfId="2205"/>
    <cellStyle name="输入 2 7" xfId="2206"/>
    <cellStyle name="输入 3 2" xfId="2207"/>
    <cellStyle name="输入 3 3" xfId="2208"/>
    <cellStyle name="输入 4" xfId="2209"/>
    <cellStyle name="输入 4 2" xfId="2210"/>
    <cellStyle name="输入 4 3" xfId="2211"/>
    <cellStyle name="数量" xfId="2212"/>
    <cellStyle name="数字" xfId="2213"/>
    <cellStyle name="数字 2" xfId="2214"/>
    <cellStyle name="㼿㼿㼿㼿㼿㼿㼿㼿㼿㼿㼿?" xfId="2215"/>
    <cellStyle name="㼿㼿㼿㼿㼿㼿㼿㼿㼿㼿㼿? 2" xfId="2216"/>
    <cellStyle name="未定义" xfId="2217"/>
    <cellStyle name="未定义 3 2" xfId="2218"/>
    <cellStyle name="小数" xfId="2219"/>
    <cellStyle name="样式 1" xfId="2220"/>
    <cellStyle name="昗弨_Pacific Region P&amp;L" xfId="2221"/>
    <cellStyle name="着色 1" xfId="2222"/>
    <cellStyle name="着色 1 2" xfId="2223"/>
    <cellStyle name="着色 1 3" xfId="2224"/>
    <cellStyle name="着色 1 4" xfId="2225"/>
    <cellStyle name="着色 1 5" xfId="2226"/>
    <cellStyle name="着色 2" xfId="2227"/>
    <cellStyle name="着色 2 2" xfId="2228"/>
    <cellStyle name="着色 2 3" xfId="2229"/>
    <cellStyle name="着色 3" xfId="2230"/>
    <cellStyle name="着色 3 2" xfId="2231"/>
    <cellStyle name="着色 3 3" xfId="2232"/>
    <cellStyle name="着色 3 4" xfId="2233"/>
    <cellStyle name="着色 3 5" xfId="2234"/>
    <cellStyle name="着色 4" xfId="2235"/>
    <cellStyle name="着色 4 2" xfId="2236"/>
    <cellStyle name="着色 4 3" xfId="2237"/>
    <cellStyle name="着色 4 4" xfId="2238"/>
    <cellStyle name="着色 4 5" xfId="2239"/>
    <cellStyle name="着色 5" xfId="2240"/>
    <cellStyle name="着色 5 2" xfId="2241"/>
    <cellStyle name="着色 5 3" xfId="2242"/>
    <cellStyle name="着色 5 5" xfId="2243"/>
    <cellStyle name="着色 6 2" xfId="2244"/>
    <cellStyle name="着色 6 3" xfId="2245"/>
    <cellStyle name="寘嬫愗傝 [0.00]_Region Orders (2)" xfId="2246"/>
    <cellStyle name="寘嬫愗傝_Region Orders (2)" xfId="2247"/>
    <cellStyle name="注释 2 2 2" xfId="2248"/>
    <cellStyle name="注释 2 2 3" xfId="2249"/>
    <cellStyle name="注释 2 2 4" xfId="2250"/>
    <cellStyle name="注释 2 3" xfId="2251"/>
    <cellStyle name="注释 2 4" xfId="2252"/>
    <cellStyle name="注释 2 5" xfId="2253"/>
    <cellStyle name="注释 4" xfId="2254"/>
    <cellStyle name="注释 5" xfId="2255"/>
    <cellStyle name="注释 5 3" xfId="2256"/>
    <cellStyle name="콤마 [0]_BOILER-CO1" xfId="2257"/>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C116"/>
  <sheetViews>
    <sheetView zoomScale="115" zoomScaleNormal="115" workbookViewId="0">
      <selection activeCell="F9" sqref="F9"/>
    </sheetView>
  </sheetViews>
  <sheetFormatPr defaultColWidth="9" defaultRowHeight="12"/>
  <cols>
    <col min="1" max="1" width="5.44166666666667" style="170" customWidth="1"/>
    <col min="2" max="2" width="6.26666666666667" style="171" customWidth="1"/>
    <col min="3" max="3" width="7.26666666666667" style="170" customWidth="1"/>
    <col min="4" max="4" width="9" style="170"/>
    <col min="5" max="5" width="18.9083333333333" style="170" customWidth="1"/>
    <col min="6" max="6" width="13.0916666666667" style="172" customWidth="1"/>
    <col min="7" max="7" width="12.9083333333333" style="172" customWidth="1"/>
    <col min="8" max="8" width="25.4583333333333" style="172" customWidth="1"/>
    <col min="9" max="9" width="9.36666666666667" style="173" customWidth="1"/>
    <col min="10" max="11" width="12.725" style="170" customWidth="1"/>
    <col min="12" max="12" width="11.6333333333333" style="170" customWidth="1"/>
    <col min="13" max="13" width="12.725" style="170" customWidth="1"/>
    <col min="14" max="14" width="10.4416666666667" style="170" customWidth="1"/>
    <col min="15" max="15" width="11.6333333333333" style="170" customWidth="1"/>
    <col min="16" max="16384" width="9" style="170"/>
  </cols>
  <sheetData>
    <row r="1" s="163" customFormat="1" spans="1:9">
      <c r="A1" s="174" t="s">
        <v>0</v>
      </c>
      <c r="B1" s="174"/>
      <c r="C1" s="174"/>
      <c r="D1" s="174"/>
      <c r="E1" s="175"/>
      <c r="F1" s="176"/>
      <c r="G1" s="176"/>
      <c r="H1" s="176"/>
      <c r="I1" s="211"/>
    </row>
    <row r="2" s="164" customFormat="1" ht="65" customHeight="1" spans="1:9">
      <c r="A2" s="177" t="s">
        <v>1</v>
      </c>
      <c r="B2" s="177"/>
      <c r="C2" s="177"/>
      <c r="D2" s="177"/>
      <c r="E2" s="177"/>
      <c r="F2" s="177"/>
      <c r="G2" s="177"/>
      <c r="H2" s="177"/>
      <c r="I2" s="177"/>
    </row>
    <row r="3" s="165" customFormat="1" ht="22.5" spans="1:9">
      <c r="A3" s="178"/>
      <c r="B3" s="178"/>
      <c r="C3" s="178"/>
      <c r="D3" s="178"/>
      <c r="E3" s="178"/>
      <c r="F3" s="178"/>
      <c r="G3" s="178"/>
      <c r="H3" s="178"/>
      <c r="I3" s="212" t="s">
        <v>2</v>
      </c>
    </row>
    <row r="4" s="166" customFormat="1" customHeight="1" spans="1:9">
      <c r="A4" s="179" t="s">
        <v>3</v>
      </c>
      <c r="B4" s="180" t="s">
        <v>4</v>
      </c>
      <c r="C4" s="180"/>
      <c r="D4" s="180"/>
      <c r="E4" s="180"/>
      <c r="F4" s="181" t="s">
        <v>5</v>
      </c>
      <c r="G4" s="181" t="s">
        <v>6</v>
      </c>
      <c r="H4" s="181" t="s">
        <v>7</v>
      </c>
      <c r="I4" s="181" t="s">
        <v>8</v>
      </c>
    </row>
    <row r="5" s="166" customFormat="1" ht="24" spans="1:9">
      <c r="A5" s="179"/>
      <c r="B5" s="180"/>
      <c r="C5" s="180"/>
      <c r="D5" s="180"/>
      <c r="E5" s="180"/>
      <c r="F5" s="181"/>
      <c r="G5" s="181" t="s">
        <v>9</v>
      </c>
      <c r="H5" s="181"/>
      <c r="I5" s="181"/>
    </row>
    <row r="6" s="166" customFormat="1" spans="1:9">
      <c r="A6" s="182" t="s">
        <v>10</v>
      </c>
      <c r="B6" s="182"/>
      <c r="C6" s="182"/>
      <c r="D6" s="182"/>
      <c r="E6" s="182"/>
      <c r="F6" s="181"/>
      <c r="G6" s="181"/>
      <c r="H6" s="181"/>
      <c r="I6" s="213"/>
    </row>
    <row r="7" s="166" customFormat="1" spans="1:9">
      <c r="A7" s="182" t="s">
        <v>11</v>
      </c>
      <c r="B7" s="182"/>
      <c r="C7" s="182"/>
      <c r="D7" s="182"/>
      <c r="E7" s="182"/>
      <c r="F7" s="181">
        <f t="shared" ref="F7:H7" si="0">F9+F82+F106+F111</f>
        <v>36313.06</v>
      </c>
      <c r="G7" s="181">
        <f>G8</f>
        <v>17314.57</v>
      </c>
      <c r="H7" s="181">
        <f>H8</f>
        <v>17314.57</v>
      </c>
      <c r="I7" s="213">
        <f>I9+I17+I31+I35+I37+I39+I41+I43+I45+I47+I48+I50+I52+I54+I55+I57</f>
        <v>0</v>
      </c>
    </row>
    <row r="8" s="166" customFormat="1" spans="1:11">
      <c r="A8" s="182" t="s">
        <v>9</v>
      </c>
      <c r="B8" s="182"/>
      <c r="C8" s="182"/>
      <c r="D8" s="182"/>
      <c r="E8" s="182"/>
      <c r="F8" s="181">
        <f>F10+F85+F108+F111</f>
        <v>17314.57</v>
      </c>
      <c r="G8" s="181">
        <f>G10+G85+G108+G111</f>
        <v>17314.57</v>
      </c>
      <c r="H8" s="181">
        <f t="shared" ref="F8:H8" si="1">H10+H85+H108+H111</f>
        <v>17314.57</v>
      </c>
      <c r="I8" s="213">
        <f>I10+I18+I32+I36+I38+I40+I42+I44+I46+I48+I49+I51+I53+I55+I56+I58</f>
        <v>0</v>
      </c>
      <c r="K8" s="214"/>
    </row>
    <row r="9" s="166" customFormat="1" spans="1:9">
      <c r="A9" s="183" t="s">
        <v>12</v>
      </c>
      <c r="B9" s="183"/>
      <c r="C9" s="183"/>
      <c r="D9" s="183"/>
      <c r="E9" s="183"/>
      <c r="F9" s="181">
        <f>F10+F19+F33+F37+F39+F41+F43+F45+F47+F49+F50+F52+F54+F56+F57+F59+F21-F36-F42-F55</f>
        <v>26693.2</v>
      </c>
      <c r="G9" s="181">
        <v>11655.43</v>
      </c>
      <c r="H9" s="181">
        <v>11655.43</v>
      </c>
      <c r="I9" s="213">
        <f t="shared" ref="H9:I9" si="2">I11+I19+I33+I37+I39+I41+I43+I45+I47+I49+I50+I52+I54+I56+I57+I59</f>
        <v>0</v>
      </c>
    </row>
    <row r="10" s="166" customFormat="1" spans="1:9">
      <c r="A10" s="183" t="s">
        <v>13</v>
      </c>
      <c r="B10" s="183"/>
      <c r="C10" s="183"/>
      <c r="D10" s="183"/>
      <c r="E10" s="183"/>
      <c r="F10" s="181">
        <f t="shared" ref="F10:H10" si="3">F11+F36+F42+F46+F55+1015.72</f>
        <v>12655.43</v>
      </c>
      <c r="G10" s="181">
        <f t="shared" si="3"/>
        <v>12655.43</v>
      </c>
      <c r="H10" s="181">
        <f t="shared" si="3"/>
        <v>12655.43</v>
      </c>
      <c r="I10" s="213">
        <f>I11+I36+I41+I45+I54</f>
        <v>0</v>
      </c>
    </row>
    <row r="11" s="164" customFormat="1" spans="1:9">
      <c r="A11" s="184">
        <v>1</v>
      </c>
      <c r="B11" s="185" t="s">
        <v>14</v>
      </c>
      <c r="C11" s="185"/>
      <c r="D11" s="185"/>
      <c r="E11" s="185"/>
      <c r="F11" s="186">
        <f>F12+F13+F14+F15</f>
        <v>10511.59</v>
      </c>
      <c r="G11" s="186">
        <f>G12+G13+G14+G15</f>
        <v>10511.59</v>
      </c>
      <c r="H11" s="186">
        <f>H12+H13+H14+H15</f>
        <v>10511.59</v>
      </c>
      <c r="I11" s="215"/>
    </row>
    <row r="12" s="164" customFormat="1" spans="1:9">
      <c r="A12" s="184"/>
      <c r="B12" s="187" t="s">
        <v>15</v>
      </c>
      <c r="C12" s="187"/>
      <c r="D12" s="187"/>
      <c r="E12" s="187"/>
      <c r="F12" s="186">
        <f>5830.28+1515.03+1000</f>
        <v>8345.31</v>
      </c>
      <c r="G12" s="186">
        <f>5830.28+1515.03+1000</f>
        <v>8345.31</v>
      </c>
      <c r="H12" s="186">
        <f>5830.28+1515.03+1000</f>
        <v>8345.31</v>
      </c>
      <c r="I12" s="216"/>
    </row>
    <row r="13" s="164" customFormat="1" spans="1:9">
      <c r="A13" s="184"/>
      <c r="B13" s="187" t="s">
        <v>16</v>
      </c>
      <c r="C13" s="187"/>
      <c r="D13" s="187"/>
      <c r="E13" s="187"/>
      <c r="F13" s="186">
        <v>1166.28</v>
      </c>
      <c r="G13" s="186">
        <v>1166.28</v>
      </c>
      <c r="H13" s="186">
        <v>1166.28</v>
      </c>
      <c r="I13" s="216"/>
    </row>
    <row r="14" s="164" customFormat="1" spans="1:9">
      <c r="A14" s="184"/>
      <c r="B14" s="187" t="s">
        <v>17</v>
      </c>
      <c r="C14" s="187"/>
      <c r="D14" s="187"/>
      <c r="E14" s="187"/>
      <c r="F14" s="186">
        <v>1000</v>
      </c>
      <c r="G14" s="186">
        <v>1000</v>
      </c>
      <c r="H14" s="186">
        <v>1000</v>
      </c>
      <c r="I14" s="216"/>
    </row>
    <row r="15" s="164" customFormat="1" spans="1:10">
      <c r="A15" s="184"/>
      <c r="B15" s="187" t="s">
        <v>18</v>
      </c>
      <c r="C15" s="187"/>
      <c r="D15" s="187"/>
      <c r="E15" s="187"/>
      <c r="F15" s="186"/>
      <c r="G15" s="186"/>
      <c r="H15" s="186"/>
      <c r="I15" s="216"/>
      <c r="J15" s="217"/>
    </row>
    <row r="16" s="164" customFormat="1" spans="1:9">
      <c r="A16" s="184"/>
      <c r="B16" s="187" t="s">
        <v>18</v>
      </c>
      <c r="C16" s="187"/>
      <c r="D16" s="187"/>
      <c r="E16" s="187"/>
      <c r="F16" s="186"/>
      <c r="G16" s="186"/>
      <c r="H16" s="186"/>
      <c r="I16" s="216"/>
    </row>
    <row r="17" s="164" customFormat="1" spans="1:9">
      <c r="A17" s="184"/>
      <c r="B17" s="187" t="s">
        <v>19</v>
      </c>
      <c r="C17" s="187"/>
      <c r="D17" s="187"/>
      <c r="E17" s="187"/>
      <c r="F17" s="186"/>
      <c r="G17" s="186"/>
      <c r="H17" s="186"/>
      <c r="I17" s="216"/>
    </row>
    <row r="18" s="164" customFormat="1" spans="1:9">
      <c r="A18" s="184"/>
      <c r="B18" s="187" t="s">
        <v>19</v>
      </c>
      <c r="C18" s="187"/>
      <c r="D18" s="187"/>
      <c r="E18" s="187"/>
      <c r="F18" s="186"/>
      <c r="G18" s="186"/>
      <c r="H18" s="186"/>
      <c r="I18" s="216"/>
    </row>
    <row r="19" s="167" customFormat="1" spans="1:9">
      <c r="A19" s="188">
        <v>2</v>
      </c>
      <c r="B19" s="189" t="s">
        <v>20</v>
      </c>
      <c r="C19" s="189"/>
      <c r="D19" s="189"/>
      <c r="E19" s="189"/>
      <c r="F19" s="190">
        <f t="shared" ref="F19:H19" si="4">1766.81+67</f>
        <v>1833.81</v>
      </c>
      <c r="G19" s="190"/>
      <c r="H19" s="190"/>
      <c r="I19" s="186"/>
    </row>
    <row r="20" s="164" customFormat="1" spans="1:9">
      <c r="A20" s="191"/>
      <c r="B20" s="192" t="s">
        <v>21</v>
      </c>
      <c r="C20" s="193"/>
      <c r="D20" s="193"/>
      <c r="E20" s="194"/>
      <c r="F20" s="186"/>
      <c r="G20" s="195"/>
      <c r="H20" s="195"/>
      <c r="I20" s="216"/>
    </row>
    <row r="21" s="164" customFormat="1" spans="1:9">
      <c r="A21" s="196"/>
      <c r="B21" s="197" t="s">
        <v>22</v>
      </c>
      <c r="C21" s="198" t="s">
        <v>23</v>
      </c>
      <c r="D21" s="198"/>
      <c r="E21" s="198"/>
      <c r="F21" s="199">
        <v>393.86</v>
      </c>
      <c r="G21" s="199"/>
      <c r="H21" s="199"/>
      <c r="I21" s="216"/>
    </row>
    <row r="22" s="164" customFormat="1" spans="1:9">
      <c r="A22" s="196"/>
      <c r="B22" s="200"/>
      <c r="C22" s="189" t="s">
        <v>24</v>
      </c>
      <c r="D22" s="198" t="s">
        <v>25</v>
      </c>
      <c r="E22" s="198"/>
      <c r="F22" s="201">
        <v>210.86</v>
      </c>
      <c r="G22" s="186"/>
      <c r="H22" s="186"/>
      <c r="I22" s="216"/>
    </row>
    <row r="23" s="164" customFormat="1" spans="1:9">
      <c r="A23" s="196"/>
      <c r="B23" s="200"/>
      <c r="C23" s="189"/>
      <c r="D23" s="198" t="s">
        <v>26</v>
      </c>
      <c r="E23" s="198"/>
      <c r="F23" s="186">
        <v>123</v>
      </c>
      <c r="G23" s="186"/>
      <c r="H23" s="186"/>
      <c r="I23" s="216"/>
    </row>
    <row r="24" s="164" customFormat="1" spans="1:9">
      <c r="A24" s="196"/>
      <c r="B24" s="200"/>
      <c r="C24" s="189"/>
      <c r="D24" s="198" t="s">
        <v>27</v>
      </c>
      <c r="E24" s="198"/>
      <c r="F24" s="186"/>
      <c r="G24" s="186"/>
      <c r="H24" s="186"/>
      <c r="I24" s="216"/>
    </row>
    <row r="25" s="164" customFormat="1" spans="1:9">
      <c r="A25" s="196"/>
      <c r="B25" s="200"/>
      <c r="C25" s="189"/>
      <c r="D25" s="198" t="s">
        <v>28</v>
      </c>
      <c r="E25" s="198"/>
      <c r="F25" s="186"/>
      <c r="G25" s="186"/>
      <c r="H25" s="186"/>
      <c r="I25" s="216"/>
    </row>
    <row r="26" s="164" customFormat="1" spans="1:9">
      <c r="A26" s="196"/>
      <c r="B26" s="200"/>
      <c r="C26" s="189"/>
      <c r="D26" s="198" t="s">
        <v>29</v>
      </c>
      <c r="E26" s="198"/>
      <c r="F26" s="186"/>
      <c r="G26" s="186"/>
      <c r="H26" s="186"/>
      <c r="I26" s="216"/>
    </row>
    <row r="27" s="164" customFormat="1" spans="1:9">
      <c r="A27" s="196"/>
      <c r="B27" s="200"/>
      <c r="C27" s="189"/>
      <c r="D27" s="192" t="s">
        <v>30</v>
      </c>
      <c r="E27" s="194"/>
      <c r="F27" s="186"/>
      <c r="G27" s="186"/>
      <c r="H27" s="186"/>
      <c r="I27" s="216"/>
    </row>
    <row r="28" s="164" customFormat="1" spans="1:9">
      <c r="A28" s="196"/>
      <c r="B28" s="200"/>
      <c r="C28" s="189"/>
      <c r="D28" s="192" t="s">
        <v>31</v>
      </c>
      <c r="E28" s="194"/>
      <c r="F28" s="186"/>
      <c r="G28" s="186"/>
      <c r="H28" s="186"/>
      <c r="I28" s="216"/>
    </row>
    <row r="29" s="164" customFormat="1" spans="1:9">
      <c r="A29" s="196"/>
      <c r="B29" s="200"/>
      <c r="C29" s="189"/>
      <c r="D29" s="192" t="s">
        <v>32</v>
      </c>
      <c r="E29" s="194"/>
      <c r="F29" s="186"/>
      <c r="G29" s="186"/>
      <c r="H29" s="186"/>
      <c r="I29" s="216"/>
    </row>
    <row r="30" s="164" customFormat="1" spans="1:9">
      <c r="A30" s="196"/>
      <c r="B30" s="200"/>
      <c r="C30" s="189"/>
      <c r="D30" s="198" t="s">
        <v>33</v>
      </c>
      <c r="E30" s="198"/>
      <c r="F30" s="186"/>
      <c r="G30" s="186"/>
      <c r="H30" s="186"/>
      <c r="I30" s="216"/>
    </row>
    <row r="31" s="164" customFormat="1" spans="1:9">
      <c r="A31" s="196"/>
      <c r="B31" s="200"/>
      <c r="C31" s="198" t="s">
        <v>34</v>
      </c>
      <c r="D31" s="198"/>
      <c r="E31" s="198"/>
      <c r="F31" s="186">
        <f t="shared" ref="F31:H31" si="5">F21-F22-F23</f>
        <v>60</v>
      </c>
      <c r="G31" s="186"/>
      <c r="H31" s="186"/>
      <c r="I31" s="216"/>
    </row>
    <row r="32" s="164" customFormat="1" spans="1:9">
      <c r="A32" s="191"/>
      <c r="B32" s="202"/>
      <c r="C32" s="192" t="s">
        <v>21</v>
      </c>
      <c r="D32" s="193"/>
      <c r="E32" s="194"/>
      <c r="F32" s="186"/>
      <c r="G32" s="186"/>
      <c r="H32" s="186"/>
      <c r="I32" s="216"/>
    </row>
    <row r="33" s="164" customFormat="1" spans="1:9">
      <c r="A33" s="188">
        <v>4</v>
      </c>
      <c r="B33" s="197" t="s">
        <v>35</v>
      </c>
      <c r="C33" s="198" t="s">
        <v>23</v>
      </c>
      <c r="D33" s="198"/>
      <c r="E33" s="198"/>
      <c r="F33" s="186">
        <v>7876.42</v>
      </c>
      <c r="G33" s="186"/>
      <c r="H33" s="186"/>
      <c r="I33" s="216"/>
    </row>
    <row r="34" s="164" customFormat="1" spans="1:9">
      <c r="A34" s="196"/>
      <c r="B34" s="200"/>
      <c r="C34" s="203" t="s">
        <v>36</v>
      </c>
      <c r="D34" s="204"/>
      <c r="E34" s="205"/>
      <c r="F34" s="186">
        <v>262.7</v>
      </c>
      <c r="G34" s="186"/>
      <c r="H34" s="186"/>
      <c r="I34" s="216"/>
    </row>
    <row r="35" s="164" customFormat="1" spans="1:9">
      <c r="A35" s="196"/>
      <c r="B35" s="200"/>
      <c r="C35" s="198" t="s">
        <v>34</v>
      </c>
      <c r="D35" s="198"/>
      <c r="E35" s="198"/>
      <c r="F35" s="186">
        <f t="shared" ref="F35:H35" si="6">F33-F34</f>
        <v>7613.72</v>
      </c>
      <c r="G35" s="186"/>
      <c r="H35" s="186"/>
      <c r="I35" s="216"/>
    </row>
    <row r="36" s="164" customFormat="1" spans="1:9">
      <c r="A36" s="191"/>
      <c r="B36" s="202"/>
      <c r="C36" s="192" t="s">
        <v>21</v>
      </c>
      <c r="D36" s="193"/>
      <c r="E36" s="194"/>
      <c r="F36" s="186">
        <v>300.36</v>
      </c>
      <c r="G36" s="186">
        <v>300.36</v>
      </c>
      <c r="H36" s="186">
        <v>300.36</v>
      </c>
      <c r="I36" s="216"/>
    </row>
    <row r="37" s="164" customFormat="1" spans="1:9">
      <c r="A37" s="188">
        <v>5</v>
      </c>
      <c r="B37" s="198" t="s">
        <v>37</v>
      </c>
      <c r="C37" s="198"/>
      <c r="D37" s="198"/>
      <c r="E37" s="198"/>
      <c r="F37" s="186"/>
      <c r="G37" s="186"/>
      <c r="H37" s="186"/>
      <c r="I37" s="216"/>
    </row>
    <row r="38" s="164" customFormat="1" spans="1:9">
      <c r="A38" s="191"/>
      <c r="B38" s="192" t="s">
        <v>21</v>
      </c>
      <c r="C38" s="193"/>
      <c r="D38" s="193"/>
      <c r="E38" s="194"/>
      <c r="F38" s="186"/>
      <c r="G38" s="186"/>
      <c r="H38" s="186"/>
      <c r="I38" s="216"/>
    </row>
    <row r="39" s="164" customFormat="1" spans="1:9">
      <c r="A39" s="188">
        <v>6</v>
      </c>
      <c r="B39" s="198" t="s">
        <v>38</v>
      </c>
      <c r="C39" s="198"/>
      <c r="D39" s="198"/>
      <c r="E39" s="198"/>
      <c r="F39" s="186">
        <v>250</v>
      </c>
      <c r="G39" s="186"/>
      <c r="H39" s="186"/>
      <c r="I39" s="216"/>
    </row>
    <row r="40" s="164" customFormat="1" spans="1:9">
      <c r="A40" s="191"/>
      <c r="B40" s="192" t="s">
        <v>21</v>
      </c>
      <c r="C40" s="193"/>
      <c r="D40" s="193"/>
      <c r="E40" s="194"/>
      <c r="F40" s="186"/>
      <c r="G40" s="186"/>
      <c r="H40" s="186"/>
      <c r="I40" s="216"/>
    </row>
    <row r="41" s="164" customFormat="1" spans="1:9">
      <c r="A41" s="188">
        <v>7</v>
      </c>
      <c r="B41" s="198" t="s">
        <v>39</v>
      </c>
      <c r="C41" s="198"/>
      <c r="D41" s="198"/>
      <c r="E41" s="198"/>
      <c r="F41" s="186">
        <f t="shared" ref="F41:H41" si="7">22.79+2100+141.54</f>
        <v>2264.33</v>
      </c>
      <c r="G41" s="186"/>
      <c r="H41" s="186"/>
      <c r="I41" s="216"/>
    </row>
    <row r="42" s="164" customFormat="1" spans="1:9">
      <c r="A42" s="196"/>
      <c r="B42" s="192" t="s">
        <v>21</v>
      </c>
      <c r="C42" s="193"/>
      <c r="D42" s="193"/>
      <c r="E42" s="194"/>
      <c r="F42" s="186">
        <v>141.54</v>
      </c>
      <c r="G42" s="186">
        <v>141.54</v>
      </c>
      <c r="H42" s="186">
        <v>141.54</v>
      </c>
      <c r="I42" s="216"/>
    </row>
    <row r="43" s="164" customFormat="1" spans="1:9">
      <c r="A43" s="188">
        <v>8</v>
      </c>
      <c r="B43" s="198" t="s">
        <v>40</v>
      </c>
      <c r="C43" s="198"/>
      <c r="D43" s="198"/>
      <c r="E43" s="198"/>
      <c r="F43" s="186"/>
      <c r="G43" s="186"/>
      <c r="H43" s="186"/>
      <c r="I43" s="216"/>
    </row>
    <row r="44" s="164" customFormat="1" spans="1:9">
      <c r="A44" s="196"/>
      <c r="B44" s="192" t="s">
        <v>21</v>
      </c>
      <c r="C44" s="193"/>
      <c r="D44" s="193"/>
      <c r="E44" s="194"/>
      <c r="F44" s="186"/>
      <c r="G44" s="186"/>
      <c r="H44" s="186"/>
      <c r="I44" s="216"/>
    </row>
    <row r="45" s="164" customFormat="1" spans="1:9">
      <c r="A45" s="188">
        <v>9</v>
      </c>
      <c r="B45" s="198" t="s">
        <v>41</v>
      </c>
      <c r="C45" s="198"/>
      <c r="D45" s="198"/>
      <c r="E45" s="198"/>
      <c r="F45" s="186"/>
      <c r="G45" s="186"/>
      <c r="H45" s="186"/>
      <c r="I45" s="216"/>
    </row>
    <row r="46" s="164" customFormat="1" spans="1:9">
      <c r="A46" s="196"/>
      <c r="B46" s="192" t="s">
        <v>21</v>
      </c>
      <c r="C46" s="193"/>
      <c r="D46" s="193"/>
      <c r="E46" s="194"/>
      <c r="F46" s="186"/>
      <c r="G46" s="186"/>
      <c r="H46" s="186"/>
      <c r="I46" s="216"/>
    </row>
    <row r="47" s="164" customFormat="1" spans="1:9">
      <c r="A47" s="188">
        <v>10</v>
      </c>
      <c r="B47" s="198" t="s">
        <v>42</v>
      </c>
      <c r="C47" s="198"/>
      <c r="D47" s="198"/>
      <c r="E47" s="198"/>
      <c r="F47" s="186"/>
      <c r="G47" s="186"/>
      <c r="H47" s="186"/>
      <c r="I47" s="216"/>
    </row>
    <row r="48" s="164" customFormat="1" spans="1:9">
      <c r="A48" s="191"/>
      <c r="B48" s="192" t="s">
        <v>21</v>
      </c>
      <c r="C48" s="193"/>
      <c r="D48" s="193"/>
      <c r="E48" s="194"/>
      <c r="F48" s="186"/>
      <c r="G48" s="186"/>
      <c r="H48" s="186"/>
      <c r="I48" s="216"/>
    </row>
    <row r="49" s="164" customFormat="1" spans="1:9">
      <c r="A49" s="206">
        <v>11</v>
      </c>
      <c r="B49" s="198" t="s">
        <v>43</v>
      </c>
      <c r="C49" s="198"/>
      <c r="D49" s="198"/>
      <c r="E49" s="198"/>
      <c r="F49" s="186"/>
      <c r="G49" s="186"/>
      <c r="H49" s="186"/>
      <c r="I49" s="216"/>
    </row>
    <row r="50" s="164" customFormat="1" spans="1:9">
      <c r="A50" s="188">
        <v>12</v>
      </c>
      <c r="B50" s="198" t="s">
        <v>44</v>
      </c>
      <c r="C50" s="198"/>
      <c r="D50" s="198"/>
      <c r="E50" s="198"/>
      <c r="F50" s="186"/>
      <c r="G50" s="186"/>
      <c r="H50" s="186"/>
      <c r="I50" s="216"/>
    </row>
    <row r="51" s="164" customFormat="1" spans="1:9">
      <c r="A51" s="191"/>
      <c r="B51" s="192" t="s">
        <v>21</v>
      </c>
      <c r="C51" s="193"/>
      <c r="D51" s="193"/>
      <c r="E51" s="194"/>
      <c r="F51" s="186"/>
      <c r="G51" s="186"/>
      <c r="H51" s="186"/>
      <c r="I51" s="216"/>
    </row>
    <row r="52" s="164" customFormat="1" spans="1:9">
      <c r="A52" s="188">
        <v>13</v>
      </c>
      <c r="B52" s="192" t="s">
        <v>45</v>
      </c>
      <c r="C52" s="193"/>
      <c r="D52" s="193"/>
      <c r="E52" s="194"/>
      <c r="F52" s="186"/>
      <c r="G52" s="186"/>
      <c r="H52" s="186"/>
      <c r="I52" s="216"/>
    </row>
    <row r="53" s="164" customFormat="1" spans="1:9">
      <c r="A53" s="191"/>
      <c r="B53" s="192" t="s">
        <v>21</v>
      </c>
      <c r="C53" s="193"/>
      <c r="D53" s="193"/>
      <c r="E53" s="194"/>
      <c r="F53" s="186"/>
      <c r="G53" s="186"/>
      <c r="H53" s="186"/>
      <c r="I53" s="216"/>
    </row>
    <row r="54" s="164" customFormat="1" spans="1:9">
      <c r="A54" s="188">
        <v>14</v>
      </c>
      <c r="B54" s="198" t="s">
        <v>46</v>
      </c>
      <c r="C54" s="198"/>
      <c r="D54" s="198"/>
      <c r="E54" s="198"/>
      <c r="F54" s="207">
        <v>2547.47</v>
      </c>
      <c r="G54" s="207"/>
      <c r="H54" s="207"/>
      <c r="I54" s="216"/>
    </row>
    <row r="55" s="164" customFormat="1" spans="1:9">
      <c r="A55" s="191"/>
      <c r="B55" s="192" t="s">
        <v>21</v>
      </c>
      <c r="C55" s="193"/>
      <c r="D55" s="193"/>
      <c r="E55" s="194"/>
      <c r="F55" s="186">
        <v>686.22</v>
      </c>
      <c r="G55" s="186">
        <v>686.22</v>
      </c>
      <c r="H55" s="186">
        <v>686.22</v>
      </c>
      <c r="I55" s="216"/>
    </row>
    <row r="56" s="164" customFormat="1" spans="1:9">
      <c r="A56" s="206">
        <v>15</v>
      </c>
      <c r="B56" s="198" t="s">
        <v>47</v>
      </c>
      <c r="C56" s="198"/>
      <c r="D56" s="198"/>
      <c r="E56" s="198"/>
      <c r="F56" s="186"/>
      <c r="G56" s="186"/>
      <c r="H56" s="186"/>
      <c r="I56" s="216"/>
    </row>
    <row r="57" s="164" customFormat="1" spans="1:9">
      <c r="A57" s="188">
        <v>16</v>
      </c>
      <c r="B57" s="198" t="s">
        <v>48</v>
      </c>
      <c r="C57" s="198"/>
      <c r="D57" s="198"/>
      <c r="E57" s="198"/>
      <c r="F57" s="186"/>
      <c r="G57" s="186"/>
      <c r="H57" s="186"/>
      <c r="I57" s="216"/>
    </row>
    <row r="58" s="164" customFormat="1" spans="1:9">
      <c r="A58" s="191"/>
      <c r="B58" s="192" t="s">
        <v>21</v>
      </c>
      <c r="C58" s="193"/>
      <c r="D58" s="193"/>
      <c r="E58" s="194"/>
      <c r="F58" s="186"/>
      <c r="G58" s="186"/>
      <c r="H58" s="186"/>
      <c r="I58" s="216"/>
    </row>
    <row r="59" s="164" customFormat="1" spans="1:9">
      <c r="A59" s="206">
        <v>17</v>
      </c>
      <c r="B59" s="189" t="s">
        <v>49</v>
      </c>
      <c r="C59" s="189"/>
      <c r="D59" s="189"/>
      <c r="E59" s="189" t="s">
        <v>50</v>
      </c>
      <c r="F59" s="208"/>
      <c r="G59" s="208"/>
      <c r="H59" s="208"/>
      <c r="I59" s="218"/>
    </row>
    <row r="60" s="164" customFormat="1" ht="24" spans="1:9">
      <c r="A60" s="206"/>
      <c r="B60" s="189"/>
      <c r="C60" s="189"/>
      <c r="D60" s="189"/>
      <c r="E60" s="189" t="s">
        <v>21</v>
      </c>
      <c r="F60" s="208"/>
      <c r="G60" s="208"/>
      <c r="H60" s="208"/>
      <c r="I60" s="218"/>
    </row>
    <row r="61" s="164" customFormat="1" ht="24" spans="1:9">
      <c r="A61" s="206"/>
      <c r="B61" s="189"/>
      <c r="C61" s="189"/>
      <c r="D61" s="189"/>
      <c r="E61" s="209" t="s">
        <v>51</v>
      </c>
      <c r="F61" s="186"/>
      <c r="G61" s="186"/>
      <c r="H61" s="186"/>
      <c r="I61" s="216"/>
    </row>
    <row r="62" s="164" customFormat="1" ht="24" spans="1:9">
      <c r="A62" s="206"/>
      <c r="B62" s="189"/>
      <c r="C62" s="189"/>
      <c r="D62" s="189"/>
      <c r="E62" s="209" t="s">
        <v>52</v>
      </c>
      <c r="F62" s="186"/>
      <c r="G62" s="186"/>
      <c r="H62" s="186"/>
      <c r="I62" s="216"/>
    </row>
    <row r="63" s="164" customFormat="1" ht="24" spans="1:9">
      <c r="A63" s="206"/>
      <c r="B63" s="189"/>
      <c r="C63" s="189"/>
      <c r="D63" s="189"/>
      <c r="E63" s="210" t="s">
        <v>53</v>
      </c>
      <c r="F63" s="186"/>
      <c r="G63" s="186"/>
      <c r="H63" s="186"/>
      <c r="I63" s="216"/>
    </row>
    <row r="64" s="164" customFormat="1" ht="24" spans="1:9">
      <c r="A64" s="206"/>
      <c r="B64" s="189"/>
      <c r="C64" s="189"/>
      <c r="D64" s="189"/>
      <c r="E64" s="210" t="s">
        <v>54</v>
      </c>
      <c r="F64" s="186"/>
      <c r="G64" s="186"/>
      <c r="H64" s="186"/>
      <c r="I64" s="216"/>
    </row>
    <row r="65" s="164" customFormat="1" ht="24" spans="1:9">
      <c r="A65" s="206"/>
      <c r="B65" s="189"/>
      <c r="C65" s="189"/>
      <c r="D65" s="189"/>
      <c r="E65" s="210" t="s">
        <v>21</v>
      </c>
      <c r="F65" s="186"/>
      <c r="G65" s="186"/>
      <c r="H65" s="186"/>
      <c r="I65" s="216"/>
    </row>
    <row r="66" s="164" customFormat="1" ht="24" spans="1:9">
      <c r="A66" s="206"/>
      <c r="B66" s="189"/>
      <c r="C66" s="189"/>
      <c r="D66" s="189"/>
      <c r="E66" s="210" t="s">
        <v>55</v>
      </c>
      <c r="F66" s="186"/>
      <c r="G66" s="186"/>
      <c r="H66" s="186"/>
      <c r="I66" s="216"/>
    </row>
    <row r="67" s="164" customFormat="1" ht="24" spans="1:9">
      <c r="A67" s="206"/>
      <c r="B67" s="189"/>
      <c r="C67" s="189"/>
      <c r="D67" s="189"/>
      <c r="E67" s="210" t="s">
        <v>21</v>
      </c>
      <c r="F67" s="186"/>
      <c r="G67" s="186"/>
      <c r="H67" s="186"/>
      <c r="I67" s="216"/>
    </row>
    <row r="68" s="164" customFormat="1" ht="48" spans="1:9">
      <c r="A68" s="206"/>
      <c r="B68" s="189"/>
      <c r="C68" s="189"/>
      <c r="D68" s="189"/>
      <c r="E68" s="209" t="s">
        <v>56</v>
      </c>
      <c r="F68" s="186"/>
      <c r="G68" s="186"/>
      <c r="H68" s="186"/>
      <c r="I68" s="216"/>
    </row>
    <row r="69" s="164" customFormat="1" ht="48" spans="1:9">
      <c r="A69" s="206"/>
      <c r="B69" s="189"/>
      <c r="C69" s="189"/>
      <c r="D69" s="189"/>
      <c r="E69" s="209" t="s">
        <v>57</v>
      </c>
      <c r="F69" s="186"/>
      <c r="G69" s="186"/>
      <c r="H69" s="186"/>
      <c r="I69" s="216"/>
    </row>
    <row r="70" s="164" customFormat="1" ht="24" spans="1:9">
      <c r="A70" s="206"/>
      <c r="B70" s="189"/>
      <c r="C70" s="189"/>
      <c r="D70" s="189"/>
      <c r="E70" s="209" t="s">
        <v>58</v>
      </c>
      <c r="F70" s="186"/>
      <c r="G70" s="186"/>
      <c r="H70" s="186"/>
      <c r="I70" s="216"/>
    </row>
    <row r="71" s="164" customFormat="1" ht="24" spans="1:9">
      <c r="A71" s="206"/>
      <c r="B71" s="189"/>
      <c r="C71" s="189"/>
      <c r="D71" s="189"/>
      <c r="E71" s="209" t="s">
        <v>59</v>
      </c>
      <c r="F71" s="186"/>
      <c r="G71" s="186"/>
      <c r="H71" s="186"/>
      <c r="I71" s="216"/>
    </row>
    <row r="72" s="164" customFormat="1" ht="36" spans="1:9">
      <c r="A72" s="206"/>
      <c r="B72" s="189"/>
      <c r="C72" s="189"/>
      <c r="D72" s="189"/>
      <c r="E72" s="209" t="s">
        <v>60</v>
      </c>
      <c r="F72" s="186"/>
      <c r="G72" s="186"/>
      <c r="H72" s="186"/>
      <c r="I72" s="216"/>
    </row>
    <row r="73" s="164" customFormat="1" ht="24" spans="1:9">
      <c r="A73" s="206"/>
      <c r="B73" s="189"/>
      <c r="C73" s="189"/>
      <c r="D73" s="189"/>
      <c r="E73" s="209" t="s">
        <v>61</v>
      </c>
      <c r="F73" s="186"/>
      <c r="G73" s="186"/>
      <c r="H73" s="186"/>
      <c r="I73" s="216"/>
    </row>
    <row r="74" s="164" customFormat="1" ht="24" spans="1:9">
      <c r="A74" s="206"/>
      <c r="B74" s="189"/>
      <c r="C74" s="189"/>
      <c r="D74" s="189"/>
      <c r="E74" s="209" t="s">
        <v>62</v>
      </c>
      <c r="F74" s="186"/>
      <c r="G74" s="186"/>
      <c r="H74" s="186"/>
      <c r="I74" s="216"/>
    </row>
    <row r="75" s="164" customFormat="1" ht="36" spans="1:9">
      <c r="A75" s="206"/>
      <c r="B75" s="189"/>
      <c r="C75" s="189"/>
      <c r="D75" s="189"/>
      <c r="E75" s="209" t="s">
        <v>63</v>
      </c>
      <c r="F75" s="186"/>
      <c r="G75" s="186"/>
      <c r="H75" s="186"/>
      <c r="I75" s="216"/>
    </row>
    <row r="76" s="164" customFormat="1" ht="24" spans="1:9">
      <c r="A76" s="206"/>
      <c r="B76" s="189"/>
      <c r="C76" s="189"/>
      <c r="D76" s="189"/>
      <c r="E76" s="210" t="s">
        <v>64</v>
      </c>
      <c r="F76" s="186"/>
      <c r="G76" s="186"/>
      <c r="H76" s="186"/>
      <c r="I76" s="216"/>
    </row>
    <row r="77" s="164" customFormat="1" ht="24" spans="1:9">
      <c r="A77" s="206"/>
      <c r="B77" s="189"/>
      <c r="C77" s="189"/>
      <c r="D77" s="189"/>
      <c r="E77" s="210" t="s">
        <v>65</v>
      </c>
      <c r="F77" s="186"/>
      <c r="G77" s="186"/>
      <c r="H77" s="186"/>
      <c r="I77" s="216"/>
    </row>
    <row r="78" s="164" customFormat="1" ht="24" spans="1:9">
      <c r="A78" s="206"/>
      <c r="B78" s="189"/>
      <c r="C78" s="189"/>
      <c r="D78" s="189"/>
      <c r="E78" s="210" t="s">
        <v>66</v>
      </c>
      <c r="F78" s="186"/>
      <c r="G78" s="186"/>
      <c r="H78" s="186"/>
      <c r="I78" s="216"/>
    </row>
    <row r="79" s="164" customFormat="1" ht="24" spans="1:9">
      <c r="A79" s="206"/>
      <c r="B79" s="189"/>
      <c r="C79" s="189"/>
      <c r="D79" s="189"/>
      <c r="E79" s="210" t="s">
        <v>67</v>
      </c>
      <c r="F79" s="186"/>
      <c r="G79" s="186"/>
      <c r="H79" s="186"/>
      <c r="I79" s="216"/>
    </row>
    <row r="80" s="164" customFormat="1" ht="24" spans="1:9">
      <c r="A80" s="206"/>
      <c r="B80" s="189"/>
      <c r="C80" s="189"/>
      <c r="D80" s="189"/>
      <c r="E80" s="210" t="s">
        <v>68</v>
      </c>
      <c r="F80" s="186"/>
      <c r="G80" s="186"/>
      <c r="H80" s="186"/>
      <c r="I80" s="216"/>
    </row>
    <row r="81" s="164" customFormat="1" ht="48" spans="1:16">
      <c r="A81" s="206"/>
      <c r="B81" s="189"/>
      <c r="C81" s="189"/>
      <c r="D81" s="189"/>
      <c r="E81" s="210" t="s">
        <v>69</v>
      </c>
      <c r="F81" s="186"/>
      <c r="G81" s="186"/>
      <c r="H81" s="186"/>
      <c r="I81" s="216"/>
      <c r="J81" s="241"/>
      <c r="K81" s="241"/>
      <c r="L81" s="241"/>
      <c r="M81" s="241"/>
      <c r="N81" s="241"/>
      <c r="O81" s="241"/>
      <c r="P81" s="241"/>
    </row>
    <row r="82" s="168" customFormat="1" spans="1:237">
      <c r="A82" s="219" t="s">
        <v>70</v>
      </c>
      <c r="B82" s="220"/>
      <c r="C82" s="220"/>
      <c r="D82" s="220"/>
      <c r="E82" s="221"/>
      <c r="F82" s="222">
        <f>F83</f>
        <v>6922.46</v>
      </c>
      <c r="G82" s="222">
        <f>G84</f>
        <v>4442.1</v>
      </c>
      <c r="H82" s="222">
        <f>H84</f>
        <v>4442.1</v>
      </c>
      <c r="I82" s="242">
        <f t="shared" ref="H82:I82" si="8">I85+I91+I93+I98</f>
        <v>0</v>
      </c>
      <c r="J82" s="243"/>
      <c r="K82" s="243"/>
      <c r="L82" s="243"/>
      <c r="M82" s="243"/>
      <c r="N82" s="243"/>
      <c r="O82" s="243"/>
      <c r="P82" s="243"/>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c r="CO82" s="241"/>
      <c r="CP82" s="241"/>
      <c r="CQ82" s="241"/>
      <c r="CR82" s="241"/>
      <c r="CS82" s="241"/>
      <c r="CT82" s="241"/>
      <c r="CU82" s="241"/>
      <c r="CV82" s="241"/>
      <c r="CW82" s="241"/>
      <c r="CX82" s="241"/>
      <c r="CY82" s="241"/>
      <c r="CZ82" s="241"/>
      <c r="DA82" s="241"/>
      <c r="DB82" s="241"/>
      <c r="DC82" s="241"/>
      <c r="DD82" s="241"/>
      <c r="DE82" s="241"/>
      <c r="DF82" s="241"/>
      <c r="DG82" s="241"/>
      <c r="DH82" s="241"/>
      <c r="DI82" s="241"/>
      <c r="DJ82" s="241"/>
      <c r="DK82" s="241"/>
      <c r="DL82" s="241"/>
      <c r="DM82" s="241"/>
      <c r="DN82" s="241"/>
      <c r="DO82" s="241"/>
      <c r="DP82" s="241"/>
      <c r="DQ82" s="241"/>
      <c r="DR82" s="241"/>
      <c r="DS82" s="241"/>
      <c r="DT82" s="241"/>
      <c r="DU82" s="241"/>
      <c r="DV82" s="241"/>
      <c r="DW82" s="241"/>
      <c r="DX82" s="241"/>
      <c r="DY82" s="241"/>
      <c r="DZ82" s="241"/>
      <c r="EA82" s="241"/>
      <c r="EB82" s="241"/>
      <c r="EC82" s="241"/>
      <c r="ED82" s="241"/>
      <c r="EE82" s="241"/>
      <c r="EF82" s="241"/>
      <c r="EG82" s="241"/>
      <c r="EH82" s="241"/>
      <c r="EI82" s="241"/>
      <c r="EJ82" s="241"/>
      <c r="EK82" s="241"/>
      <c r="EL82" s="241"/>
      <c r="EM82" s="241"/>
      <c r="EN82" s="241"/>
      <c r="EO82" s="241"/>
      <c r="EP82" s="241"/>
      <c r="EQ82" s="241"/>
      <c r="ER82" s="241"/>
      <c r="ES82" s="241"/>
      <c r="ET82" s="241"/>
      <c r="EU82" s="241"/>
      <c r="EV82" s="241"/>
      <c r="EW82" s="241"/>
      <c r="EX82" s="241"/>
      <c r="EY82" s="241"/>
      <c r="EZ82" s="241"/>
      <c r="FA82" s="241"/>
      <c r="FB82" s="241"/>
      <c r="FC82" s="241"/>
      <c r="FD82" s="241"/>
      <c r="FE82" s="241"/>
      <c r="FF82" s="241"/>
      <c r="FG82" s="241"/>
      <c r="FH82" s="241"/>
      <c r="FI82" s="241"/>
      <c r="FJ82" s="241"/>
      <c r="FK82" s="241"/>
      <c r="FL82" s="241"/>
      <c r="FM82" s="241"/>
      <c r="FN82" s="241"/>
      <c r="FO82" s="241"/>
      <c r="FP82" s="241"/>
      <c r="FQ82" s="241"/>
      <c r="FR82" s="241"/>
      <c r="FS82" s="241"/>
      <c r="FT82" s="241"/>
      <c r="FU82" s="241"/>
      <c r="FV82" s="241"/>
      <c r="FW82" s="241"/>
      <c r="FX82" s="241"/>
      <c r="FY82" s="241"/>
      <c r="FZ82" s="241"/>
      <c r="GA82" s="241"/>
      <c r="GB82" s="241"/>
      <c r="GC82" s="241"/>
      <c r="GD82" s="241"/>
      <c r="GE82" s="241"/>
      <c r="GF82" s="241"/>
      <c r="GG82" s="241"/>
      <c r="GH82" s="241"/>
      <c r="GI82" s="241"/>
      <c r="GJ82" s="241"/>
      <c r="GK82" s="241"/>
      <c r="GL82" s="241"/>
      <c r="GM82" s="241"/>
      <c r="GN82" s="241"/>
      <c r="GO82" s="241"/>
      <c r="GP82" s="241"/>
      <c r="GQ82" s="241"/>
      <c r="GR82" s="241"/>
      <c r="GS82" s="241"/>
      <c r="GT82" s="241"/>
      <c r="GU82" s="241"/>
      <c r="GV82" s="241"/>
      <c r="GW82" s="241"/>
      <c r="GX82" s="241"/>
      <c r="GY82" s="241"/>
      <c r="GZ82" s="241"/>
      <c r="HA82" s="241"/>
      <c r="HB82" s="241"/>
      <c r="HC82" s="247"/>
      <c r="HD82" s="247"/>
      <c r="HE82" s="247"/>
      <c r="HF82" s="247"/>
      <c r="HG82" s="247"/>
      <c r="HH82" s="247"/>
      <c r="HI82" s="247"/>
      <c r="HJ82" s="247"/>
      <c r="HK82" s="247"/>
      <c r="HL82" s="247"/>
      <c r="HM82" s="247"/>
      <c r="HN82" s="247"/>
      <c r="HO82" s="247"/>
      <c r="HP82" s="247"/>
      <c r="HQ82" s="247"/>
      <c r="HR82" s="247"/>
      <c r="HS82" s="247"/>
      <c r="HT82" s="247"/>
      <c r="HU82" s="247"/>
      <c r="HV82" s="247"/>
      <c r="HW82" s="247"/>
      <c r="HX82" s="247"/>
      <c r="HY82" s="247"/>
      <c r="HZ82" s="247"/>
      <c r="IA82" s="247"/>
      <c r="IB82" s="247"/>
      <c r="IC82" s="247"/>
    </row>
    <row r="83" s="169" customFormat="1" spans="1:237">
      <c r="A83" s="219" t="s">
        <v>71</v>
      </c>
      <c r="B83" s="220"/>
      <c r="C83" s="220"/>
      <c r="D83" s="220"/>
      <c r="E83" s="221"/>
      <c r="F83" s="222">
        <f>F84+F89+F91+F93+F95+F97+F98+F100+F102+F104</f>
        <v>6922.46</v>
      </c>
      <c r="G83" s="222"/>
      <c r="H83" s="222"/>
      <c r="I83" s="242"/>
      <c r="J83" s="241"/>
      <c r="K83" s="241"/>
      <c r="L83" s="241"/>
      <c r="M83" s="241"/>
      <c r="N83" s="241"/>
      <c r="O83" s="241"/>
      <c r="P83" s="241"/>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c r="CO83" s="243"/>
      <c r="CP83" s="243"/>
      <c r="CQ83" s="243"/>
      <c r="CR83" s="243"/>
      <c r="CS83" s="243"/>
      <c r="CT83" s="243"/>
      <c r="CU83" s="243"/>
      <c r="CV83" s="243"/>
      <c r="CW83" s="243"/>
      <c r="CX83" s="243"/>
      <c r="CY83" s="243"/>
      <c r="CZ83" s="243"/>
      <c r="DA83" s="243"/>
      <c r="DB83" s="243"/>
      <c r="DC83" s="243"/>
      <c r="DD83" s="243"/>
      <c r="DE83" s="243"/>
      <c r="DF83" s="243"/>
      <c r="DG83" s="243"/>
      <c r="DH83" s="243"/>
      <c r="DI83" s="243"/>
      <c r="DJ83" s="243"/>
      <c r="DK83" s="243"/>
      <c r="DL83" s="243"/>
      <c r="DM83" s="243"/>
      <c r="DN83" s="243"/>
      <c r="DO83" s="243"/>
      <c r="DP83" s="243"/>
      <c r="DQ83" s="243"/>
      <c r="DR83" s="243"/>
      <c r="DS83" s="243"/>
      <c r="DT83" s="243"/>
      <c r="DU83" s="243"/>
      <c r="DV83" s="243"/>
      <c r="DW83" s="243"/>
      <c r="DX83" s="243"/>
      <c r="DY83" s="243"/>
      <c r="DZ83" s="243"/>
      <c r="EA83" s="243"/>
      <c r="EB83" s="243"/>
      <c r="EC83" s="243"/>
      <c r="ED83" s="243"/>
      <c r="EE83" s="243"/>
      <c r="EF83" s="243"/>
      <c r="EG83" s="243"/>
      <c r="EH83" s="243"/>
      <c r="EI83" s="243"/>
      <c r="EJ83" s="243"/>
      <c r="EK83" s="243"/>
      <c r="EL83" s="243"/>
      <c r="EM83" s="243"/>
      <c r="EN83" s="243"/>
      <c r="EO83" s="243"/>
      <c r="EP83" s="243"/>
      <c r="EQ83" s="243"/>
      <c r="ER83" s="243"/>
      <c r="ES83" s="243"/>
      <c r="ET83" s="243"/>
      <c r="EU83" s="243"/>
      <c r="EV83" s="243"/>
      <c r="EW83" s="243"/>
      <c r="EX83" s="243"/>
      <c r="EY83" s="243"/>
      <c r="EZ83" s="243"/>
      <c r="FA83" s="243"/>
      <c r="FB83" s="243"/>
      <c r="FC83" s="243"/>
      <c r="FD83" s="243"/>
      <c r="FE83" s="243"/>
      <c r="FF83" s="243"/>
      <c r="FG83" s="243"/>
      <c r="FH83" s="243"/>
      <c r="FI83" s="243"/>
      <c r="FJ83" s="243"/>
      <c r="FK83" s="243"/>
      <c r="FL83" s="243"/>
      <c r="FM83" s="243"/>
      <c r="FN83" s="243"/>
      <c r="FO83" s="243"/>
      <c r="FP83" s="243"/>
      <c r="FQ83" s="243"/>
      <c r="FR83" s="243"/>
      <c r="FS83" s="243"/>
      <c r="FT83" s="243"/>
      <c r="FU83" s="243"/>
      <c r="FV83" s="243"/>
      <c r="FW83" s="243"/>
      <c r="FX83" s="243"/>
      <c r="FY83" s="243"/>
      <c r="FZ83" s="243"/>
      <c r="GA83" s="243"/>
      <c r="GB83" s="243"/>
      <c r="GC83" s="243"/>
      <c r="GD83" s="243"/>
      <c r="GE83" s="243"/>
      <c r="GF83" s="243"/>
      <c r="GG83" s="243"/>
      <c r="GH83" s="243"/>
      <c r="GI83" s="243"/>
      <c r="GJ83" s="243"/>
      <c r="GK83" s="243"/>
      <c r="GL83" s="243"/>
      <c r="GM83" s="243"/>
      <c r="GN83" s="243"/>
      <c r="GO83" s="243"/>
      <c r="GP83" s="243"/>
      <c r="GQ83" s="243"/>
      <c r="GR83" s="243"/>
      <c r="GS83" s="243"/>
      <c r="GT83" s="243"/>
      <c r="GU83" s="243"/>
      <c r="GV83" s="243"/>
      <c r="GW83" s="243"/>
      <c r="GX83" s="243"/>
      <c r="GY83" s="243"/>
      <c r="GZ83" s="243"/>
      <c r="HA83" s="243"/>
      <c r="HB83" s="243"/>
      <c r="HC83" s="248"/>
      <c r="HD83" s="248"/>
      <c r="HE83" s="248"/>
      <c r="HF83" s="248"/>
      <c r="HG83" s="248"/>
      <c r="HH83" s="248"/>
      <c r="HI83" s="248"/>
      <c r="HJ83" s="248"/>
      <c r="HK83" s="248"/>
      <c r="HL83" s="248"/>
      <c r="HM83" s="248"/>
      <c r="HN83" s="248"/>
      <c r="HO83" s="248"/>
      <c r="HP83" s="248"/>
      <c r="HQ83" s="248"/>
      <c r="HR83" s="248"/>
      <c r="HS83" s="248"/>
      <c r="HT83" s="248"/>
      <c r="HU83" s="248"/>
      <c r="HV83" s="248"/>
      <c r="HW83" s="248"/>
      <c r="HX83" s="248"/>
      <c r="HY83" s="248"/>
      <c r="HZ83" s="248"/>
      <c r="IA83" s="248"/>
      <c r="IB83" s="248"/>
      <c r="IC83" s="248"/>
    </row>
    <row r="84" s="168" customFormat="1" spans="1:237">
      <c r="A84" s="219" t="s">
        <v>72</v>
      </c>
      <c r="B84" s="220"/>
      <c r="C84" s="220"/>
      <c r="D84" s="220"/>
      <c r="E84" s="221"/>
      <c r="F84" s="223">
        <f t="shared" ref="F84:H84" si="9">F85+F90+F92+F94+F96+F97+F99+F101+F103+F105</f>
        <v>4442.1</v>
      </c>
      <c r="G84" s="223">
        <f t="shared" si="9"/>
        <v>4442.1</v>
      </c>
      <c r="H84" s="223">
        <f t="shared" si="9"/>
        <v>4442.1</v>
      </c>
      <c r="I84" s="242"/>
      <c r="J84" s="244"/>
      <c r="K84" s="244"/>
      <c r="L84" s="244"/>
      <c r="M84" s="244"/>
      <c r="N84" s="244"/>
      <c r="O84" s="244"/>
      <c r="P84" s="244"/>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c r="CO84" s="241"/>
      <c r="CP84" s="241"/>
      <c r="CQ84" s="241"/>
      <c r="CR84" s="241"/>
      <c r="CS84" s="241"/>
      <c r="CT84" s="241"/>
      <c r="CU84" s="241"/>
      <c r="CV84" s="241"/>
      <c r="CW84" s="241"/>
      <c r="CX84" s="241"/>
      <c r="CY84" s="241"/>
      <c r="CZ84" s="241"/>
      <c r="DA84" s="241"/>
      <c r="DB84" s="241"/>
      <c r="DC84" s="241"/>
      <c r="DD84" s="241"/>
      <c r="DE84" s="241"/>
      <c r="DF84" s="241"/>
      <c r="DG84" s="241"/>
      <c r="DH84" s="241"/>
      <c r="DI84" s="241"/>
      <c r="DJ84" s="241"/>
      <c r="DK84" s="241"/>
      <c r="DL84" s="241"/>
      <c r="DM84" s="241"/>
      <c r="DN84" s="241"/>
      <c r="DO84" s="241"/>
      <c r="DP84" s="241"/>
      <c r="DQ84" s="241"/>
      <c r="DR84" s="241"/>
      <c r="DS84" s="241"/>
      <c r="DT84" s="241"/>
      <c r="DU84" s="241"/>
      <c r="DV84" s="241"/>
      <c r="DW84" s="241"/>
      <c r="DX84" s="241"/>
      <c r="DY84" s="241"/>
      <c r="DZ84" s="241"/>
      <c r="EA84" s="241"/>
      <c r="EB84" s="241"/>
      <c r="EC84" s="241"/>
      <c r="ED84" s="241"/>
      <c r="EE84" s="241"/>
      <c r="EF84" s="241"/>
      <c r="EG84" s="241"/>
      <c r="EH84" s="241"/>
      <c r="EI84" s="241"/>
      <c r="EJ84" s="241"/>
      <c r="EK84" s="241"/>
      <c r="EL84" s="241"/>
      <c r="EM84" s="241"/>
      <c r="EN84" s="241"/>
      <c r="EO84" s="241"/>
      <c r="EP84" s="241"/>
      <c r="EQ84" s="241"/>
      <c r="ER84" s="241"/>
      <c r="ES84" s="241"/>
      <c r="ET84" s="241"/>
      <c r="EU84" s="241"/>
      <c r="EV84" s="241"/>
      <c r="EW84" s="241"/>
      <c r="EX84" s="241"/>
      <c r="EY84" s="241"/>
      <c r="EZ84" s="241"/>
      <c r="FA84" s="241"/>
      <c r="FB84" s="241"/>
      <c r="FC84" s="241"/>
      <c r="FD84" s="241"/>
      <c r="FE84" s="241"/>
      <c r="FF84" s="241"/>
      <c r="FG84" s="241"/>
      <c r="FH84" s="241"/>
      <c r="FI84" s="241"/>
      <c r="FJ84" s="241"/>
      <c r="FK84" s="241"/>
      <c r="FL84" s="241"/>
      <c r="FM84" s="241"/>
      <c r="FN84" s="241"/>
      <c r="FO84" s="241"/>
      <c r="FP84" s="241"/>
      <c r="FQ84" s="241"/>
      <c r="FR84" s="241"/>
      <c r="FS84" s="241"/>
      <c r="FT84" s="241"/>
      <c r="FU84" s="241"/>
      <c r="FV84" s="241"/>
      <c r="FW84" s="241"/>
      <c r="FX84" s="241"/>
      <c r="FY84" s="241"/>
      <c r="FZ84" s="241"/>
      <c r="GA84" s="241"/>
      <c r="GB84" s="241"/>
      <c r="GC84" s="241"/>
      <c r="GD84" s="241"/>
      <c r="GE84" s="241"/>
      <c r="GF84" s="241"/>
      <c r="GG84" s="241"/>
      <c r="GH84" s="241"/>
      <c r="GI84" s="241"/>
      <c r="GJ84" s="241"/>
      <c r="GK84" s="241"/>
      <c r="GL84" s="241"/>
      <c r="GM84" s="241"/>
      <c r="GN84" s="241"/>
      <c r="GO84" s="241"/>
      <c r="GP84" s="241"/>
      <c r="GQ84" s="241"/>
      <c r="GR84" s="241"/>
      <c r="GS84" s="241"/>
      <c r="GT84" s="241"/>
      <c r="GU84" s="241"/>
      <c r="GV84" s="241"/>
      <c r="GW84" s="241"/>
      <c r="GX84" s="241"/>
      <c r="GY84" s="241"/>
      <c r="GZ84" s="241"/>
      <c r="HA84" s="241"/>
      <c r="HB84" s="241"/>
      <c r="HC84" s="247"/>
      <c r="HD84" s="247"/>
      <c r="HE84" s="247"/>
      <c r="HF84" s="247"/>
      <c r="HG84" s="247"/>
      <c r="HH84" s="247"/>
      <c r="HI84" s="247"/>
      <c r="HJ84" s="247"/>
      <c r="HK84" s="247"/>
      <c r="HL84" s="247"/>
      <c r="HM84" s="247"/>
      <c r="HN84" s="247"/>
      <c r="HO84" s="247"/>
      <c r="HP84" s="247"/>
      <c r="HQ84" s="247"/>
      <c r="HR84" s="247"/>
      <c r="HS84" s="247"/>
      <c r="HT84" s="247"/>
      <c r="HU84" s="247"/>
      <c r="HV84" s="247"/>
      <c r="HW84" s="247"/>
      <c r="HX84" s="247"/>
      <c r="HY84" s="247"/>
      <c r="HZ84" s="247"/>
      <c r="IA84" s="247"/>
      <c r="IB84" s="247"/>
      <c r="IC84" s="247"/>
    </row>
    <row r="85" s="163" customFormat="1" spans="1:237">
      <c r="A85" s="224">
        <v>1</v>
      </c>
      <c r="B85" s="225" t="s">
        <v>73</v>
      </c>
      <c r="C85" s="226"/>
      <c r="D85" s="226"/>
      <c r="E85" s="227"/>
      <c r="F85" s="223">
        <f t="shared" ref="F85:H85" si="10">F86+F87</f>
        <v>1961.74</v>
      </c>
      <c r="G85" s="223">
        <f t="shared" ref="G85:H85" si="11">G86+G87</f>
        <v>1961.74</v>
      </c>
      <c r="H85" s="223">
        <f t="shared" si="11"/>
        <v>1961.74</v>
      </c>
      <c r="I85" s="245"/>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4"/>
      <c r="DZ85" s="244"/>
      <c r="EA85" s="244"/>
      <c r="EB85" s="244"/>
      <c r="EC85" s="244"/>
      <c r="ED85" s="244"/>
      <c r="EE85" s="244"/>
      <c r="EF85" s="244"/>
      <c r="EG85" s="244"/>
      <c r="EH85" s="244"/>
      <c r="EI85" s="244"/>
      <c r="EJ85" s="244"/>
      <c r="EK85" s="244"/>
      <c r="EL85" s="244"/>
      <c r="EM85" s="244"/>
      <c r="EN85" s="244"/>
      <c r="EO85" s="244"/>
      <c r="EP85" s="244"/>
      <c r="EQ85" s="244"/>
      <c r="ER85" s="244"/>
      <c r="ES85" s="244"/>
      <c r="ET85" s="244"/>
      <c r="EU85" s="244"/>
      <c r="EV85" s="244"/>
      <c r="EW85" s="244"/>
      <c r="EX85" s="244"/>
      <c r="EY85" s="244"/>
      <c r="EZ85" s="244"/>
      <c r="FA85" s="244"/>
      <c r="FB85" s="244"/>
      <c r="FC85" s="244"/>
      <c r="FD85" s="244"/>
      <c r="FE85" s="244"/>
      <c r="FF85" s="244"/>
      <c r="FG85" s="244"/>
      <c r="FH85" s="244"/>
      <c r="FI85" s="244"/>
      <c r="FJ85" s="244"/>
      <c r="FK85" s="244"/>
      <c r="FL85" s="244"/>
      <c r="FM85" s="244"/>
      <c r="FN85" s="244"/>
      <c r="FO85" s="244"/>
      <c r="FP85" s="244"/>
      <c r="FQ85" s="244"/>
      <c r="FR85" s="244"/>
      <c r="FS85" s="244"/>
      <c r="FT85" s="244"/>
      <c r="FU85" s="244"/>
      <c r="FV85" s="244"/>
      <c r="FW85" s="244"/>
      <c r="FX85" s="244"/>
      <c r="FY85" s="244"/>
      <c r="FZ85" s="244"/>
      <c r="GA85" s="244"/>
      <c r="GB85" s="244"/>
      <c r="GC85" s="244"/>
      <c r="GD85" s="244"/>
      <c r="GE85" s="244"/>
      <c r="GF85" s="244"/>
      <c r="GG85" s="244"/>
      <c r="GH85" s="244"/>
      <c r="GI85" s="244"/>
      <c r="GJ85" s="244"/>
      <c r="GK85" s="244"/>
      <c r="GL85" s="244"/>
      <c r="GM85" s="244"/>
      <c r="GN85" s="244"/>
      <c r="GO85" s="244"/>
      <c r="GP85" s="244"/>
      <c r="GQ85" s="244"/>
      <c r="GR85" s="244"/>
      <c r="GS85" s="244"/>
      <c r="GT85" s="244"/>
      <c r="GU85" s="244"/>
      <c r="GV85" s="244"/>
      <c r="GW85" s="244"/>
      <c r="GX85" s="244"/>
      <c r="GY85" s="244"/>
      <c r="GZ85" s="244"/>
      <c r="HA85" s="244"/>
      <c r="HB85" s="244"/>
      <c r="HC85" s="249"/>
      <c r="HD85" s="249"/>
      <c r="HE85" s="249"/>
      <c r="HF85" s="249"/>
      <c r="HG85" s="249"/>
      <c r="HH85" s="249"/>
      <c r="HI85" s="249"/>
      <c r="HJ85" s="249"/>
      <c r="HK85" s="249"/>
      <c r="HL85" s="249"/>
      <c r="HM85" s="249"/>
      <c r="HN85" s="249"/>
      <c r="HO85" s="249"/>
      <c r="HP85" s="249"/>
      <c r="HQ85" s="249"/>
      <c r="HR85" s="249"/>
      <c r="HS85" s="249"/>
      <c r="HT85" s="249"/>
      <c r="HU85" s="249"/>
      <c r="HV85" s="249"/>
      <c r="HW85" s="249"/>
      <c r="HX85" s="249"/>
      <c r="HY85" s="249"/>
      <c r="HZ85" s="249"/>
      <c r="IA85" s="249"/>
      <c r="IB85" s="249"/>
      <c r="IC85" s="249"/>
    </row>
    <row r="86" s="163" customFormat="1" spans="1:237">
      <c r="A86" s="228"/>
      <c r="B86" s="225" t="s">
        <v>74</v>
      </c>
      <c r="C86" s="226"/>
      <c r="D86" s="226"/>
      <c r="E86" s="227"/>
      <c r="F86" s="229">
        <v>261.74</v>
      </c>
      <c r="G86" s="229">
        <v>261.74</v>
      </c>
      <c r="H86" s="229">
        <v>261.74</v>
      </c>
      <c r="I86" s="245"/>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c r="CO86" s="244"/>
      <c r="CP86" s="244"/>
      <c r="CQ86" s="244"/>
      <c r="CR86" s="244"/>
      <c r="CS86" s="244"/>
      <c r="CT86" s="244"/>
      <c r="CU86" s="244"/>
      <c r="CV86" s="244"/>
      <c r="CW86" s="244"/>
      <c r="CX86" s="244"/>
      <c r="CY86" s="244"/>
      <c r="CZ86" s="244"/>
      <c r="DA86" s="244"/>
      <c r="DB86" s="244"/>
      <c r="DC86" s="244"/>
      <c r="DD86" s="244"/>
      <c r="DE86" s="244"/>
      <c r="DF86" s="244"/>
      <c r="DG86" s="244"/>
      <c r="DH86" s="244"/>
      <c r="DI86" s="244"/>
      <c r="DJ86" s="244"/>
      <c r="DK86" s="244"/>
      <c r="DL86" s="244"/>
      <c r="DM86" s="244"/>
      <c r="DN86" s="244"/>
      <c r="DO86" s="244"/>
      <c r="DP86" s="244"/>
      <c r="DQ86" s="244"/>
      <c r="DR86" s="244"/>
      <c r="DS86" s="244"/>
      <c r="DT86" s="244"/>
      <c r="DU86" s="244"/>
      <c r="DV86" s="244"/>
      <c r="DW86" s="244"/>
      <c r="DX86" s="244"/>
      <c r="DY86" s="244"/>
      <c r="DZ86" s="244"/>
      <c r="EA86" s="244"/>
      <c r="EB86" s="244"/>
      <c r="EC86" s="244"/>
      <c r="ED86" s="244"/>
      <c r="EE86" s="244"/>
      <c r="EF86" s="244"/>
      <c r="EG86" s="244"/>
      <c r="EH86" s="244"/>
      <c r="EI86" s="244"/>
      <c r="EJ86" s="244"/>
      <c r="EK86" s="244"/>
      <c r="EL86" s="244"/>
      <c r="EM86" s="244"/>
      <c r="EN86" s="244"/>
      <c r="EO86" s="244"/>
      <c r="EP86" s="244"/>
      <c r="EQ86" s="244"/>
      <c r="ER86" s="244"/>
      <c r="ES86" s="244"/>
      <c r="ET86" s="244"/>
      <c r="EU86" s="244"/>
      <c r="EV86" s="244"/>
      <c r="EW86" s="244"/>
      <c r="EX86" s="244"/>
      <c r="EY86" s="244"/>
      <c r="EZ86" s="244"/>
      <c r="FA86" s="244"/>
      <c r="FB86" s="244"/>
      <c r="FC86" s="244"/>
      <c r="FD86" s="244"/>
      <c r="FE86" s="244"/>
      <c r="FF86" s="244"/>
      <c r="FG86" s="244"/>
      <c r="FH86" s="244"/>
      <c r="FI86" s="244"/>
      <c r="FJ86" s="244"/>
      <c r="FK86" s="244"/>
      <c r="FL86" s="244"/>
      <c r="FM86" s="244"/>
      <c r="FN86" s="244"/>
      <c r="FO86" s="244"/>
      <c r="FP86" s="244"/>
      <c r="FQ86" s="244"/>
      <c r="FR86" s="244"/>
      <c r="FS86" s="244"/>
      <c r="FT86" s="244"/>
      <c r="FU86" s="244"/>
      <c r="FV86" s="244"/>
      <c r="FW86" s="244"/>
      <c r="FX86" s="244"/>
      <c r="FY86" s="244"/>
      <c r="FZ86" s="244"/>
      <c r="GA86" s="244"/>
      <c r="GB86" s="244"/>
      <c r="GC86" s="244"/>
      <c r="GD86" s="244"/>
      <c r="GE86" s="244"/>
      <c r="GF86" s="244"/>
      <c r="GG86" s="244"/>
      <c r="GH86" s="244"/>
      <c r="GI86" s="244"/>
      <c r="GJ86" s="244"/>
      <c r="GK86" s="244"/>
      <c r="GL86" s="244"/>
      <c r="GM86" s="244"/>
      <c r="GN86" s="244"/>
      <c r="GO86" s="244"/>
      <c r="GP86" s="244"/>
      <c r="GQ86" s="244"/>
      <c r="GR86" s="244"/>
      <c r="GS86" s="244"/>
      <c r="GT86" s="244"/>
      <c r="GU86" s="244"/>
      <c r="GV86" s="244"/>
      <c r="GW86" s="244"/>
      <c r="GX86" s="244"/>
      <c r="GY86" s="244"/>
      <c r="GZ86" s="244"/>
      <c r="HA86" s="244"/>
      <c r="HB86" s="244"/>
      <c r="HC86" s="249"/>
      <c r="HD86" s="249"/>
      <c r="HE86" s="249"/>
      <c r="HF86" s="249"/>
      <c r="HG86" s="249"/>
      <c r="HH86" s="249"/>
      <c r="HI86" s="249"/>
      <c r="HJ86" s="249"/>
      <c r="HK86" s="249"/>
      <c r="HL86" s="249"/>
      <c r="HM86" s="249"/>
      <c r="HN86" s="249"/>
      <c r="HO86" s="249"/>
      <c r="HP86" s="249"/>
      <c r="HQ86" s="249"/>
      <c r="HR86" s="249"/>
      <c r="HS86" s="249"/>
      <c r="HT86" s="249"/>
      <c r="HU86" s="249"/>
      <c r="HV86" s="249"/>
      <c r="HW86" s="249"/>
      <c r="HX86" s="249"/>
      <c r="HY86" s="249"/>
      <c r="HZ86" s="249"/>
      <c r="IA86" s="249"/>
      <c r="IB86" s="249"/>
      <c r="IC86" s="249"/>
    </row>
    <row r="87" s="163" customFormat="1" spans="1:237">
      <c r="A87" s="228"/>
      <c r="B87" s="225" t="s">
        <v>75</v>
      </c>
      <c r="C87" s="226"/>
      <c r="D87" s="226"/>
      <c r="E87" s="227"/>
      <c r="F87" s="186">
        <v>1700</v>
      </c>
      <c r="G87" s="186">
        <v>1700</v>
      </c>
      <c r="H87" s="186">
        <v>1700</v>
      </c>
      <c r="I87" s="245"/>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4"/>
      <c r="DF87" s="244"/>
      <c r="DG87" s="244"/>
      <c r="DH87" s="244"/>
      <c r="DI87" s="244"/>
      <c r="DJ87" s="244"/>
      <c r="DK87" s="244"/>
      <c r="DL87" s="244"/>
      <c r="DM87" s="244"/>
      <c r="DN87" s="244"/>
      <c r="DO87" s="244"/>
      <c r="DP87" s="244"/>
      <c r="DQ87" s="244"/>
      <c r="DR87" s="244"/>
      <c r="DS87" s="244"/>
      <c r="DT87" s="244"/>
      <c r="DU87" s="244"/>
      <c r="DV87" s="244"/>
      <c r="DW87" s="244"/>
      <c r="DX87" s="244"/>
      <c r="DY87" s="244"/>
      <c r="DZ87" s="244"/>
      <c r="EA87" s="244"/>
      <c r="EB87" s="244"/>
      <c r="EC87" s="244"/>
      <c r="ED87" s="244"/>
      <c r="EE87" s="244"/>
      <c r="EF87" s="244"/>
      <c r="EG87" s="244"/>
      <c r="EH87" s="244"/>
      <c r="EI87" s="244"/>
      <c r="EJ87" s="244"/>
      <c r="EK87" s="244"/>
      <c r="EL87" s="244"/>
      <c r="EM87" s="244"/>
      <c r="EN87" s="244"/>
      <c r="EO87" s="244"/>
      <c r="EP87" s="244"/>
      <c r="EQ87" s="244"/>
      <c r="ER87" s="244"/>
      <c r="ES87" s="244"/>
      <c r="ET87" s="244"/>
      <c r="EU87" s="244"/>
      <c r="EV87" s="244"/>
      <c r="EW87" s="244"/>
      <c r="EX87" s="244"/>
      <c r="EY87" s="244"/>
      <c r="EZ87" s="244"/>
      <c r="FA87" s="244"/>
      <c r="FB87" s="244"/>
      <c r="FC87" s="244"/>
      <c r="FD87" s="244"/>
      <c r="FE87" s="244"/>
      <c r="FF87" s="244"/>
      <c r="FG87" s="244"/>
      <c r="FH87" s="244"/>
      <c r="FI87" s="244"/>
      <c r="FJ87" s="244"/>
      <c r="FK87" s="244"/>
      <c r="FL87" s="244"/>
      <c r="FM87" s="244"/>
      <c r="FN87" s="244"/>
      <c r="FO87" s="244"/>
      <c r="FP87" s="244"/>
      <c r="FQ87" s="244"/>
      <c r="FR87" s="244"/>
      <c r="FS87" s="244"/>
      <c r="FT87" s="244"/>
      <c r="FU87" s="244"/>
      <c r="FV87" s="244"/>
      <c r="FW87" s="244"/>
      <c r="FX87" s="244"/>
      <c r="FY87" s="244"/>
      <c r="FZ87" s="244"/>
      <c r="GA87" s="244"/>
      <c r="GB87" s="244"/>
      <c r="GC87" s="244"/>
      <c r="GD87" s="244"/>
      <c r="GE87" s="244"/>
      <c r="GF87" s="244"/>
      <c r="GG87" s="244"/>
      <c r="GH87" s="244"/>
      <c r="GI87" s="244"/>
      <c r="GJ87" s="244"/>
      <c r="GK87" s="244"/>
      <c r="GL87" s="244"/>
      <c r="GM87" s="244"/>
      <c r="GN87" s="244"/>
      <c r="GO87" s="244"/>
      <c r="GP87" s="244"/>
      <c r="GQ87" s="244"/>
      <c r="GR87" s="244"/>
      <c r="GS87" s="244"/>
      <c r="GT87" s="244"/>
      <c r="GU87" s="244"/>
      <c r="GV87" s="244"/>
      <c r="GW87" s="244"/>
      <c r="GX87" s="244"/>
      <c r="GY87" s="244"/>
      <c r="GZ87" s="244"/>
      <c r="HA87" s="244"/>
      <c r="HB87" s="244"/>
      <c r="HC87" s="249"/>
      <c r="HD87" s="249"/>
      <c r="HE87" s="249"/>
      <c r="HF87" s="249"/>
      <c r="HG87" s="249"/>
      <c r="HH87" s="249"/>
      <c r="HI87" s="249"/>
      <c r="HJ87" s="249"/>
      <c r="HK87" s="249"/>
      <c r="HL87" s="249"/>
      <c r="HM87" s="249"/>
      <c r="HN87" s="249"/>
      <c r="HO87" s="249"/>
      <c r="HP87" s="249"/>
      <c r="HQ87" s="249"/>
      <c r="HR87" s="249"/>
      <c r="HS87" s="249"/>
      <c r="HT87" s="249"/>
      <c r="HU87" s="249"/>
      <c r="HV87" s="249"/>
      <c r="HW87" s="249"/>
      <c r="HX87" s="249"/>
      <c r="HY87" s="249"/>
      <c r="HZ87" s="249"/>
      <c r="IA87" s="249"/>
      <c r="IB87" s="249"/>
      <c r="IC87" s="249"/>
    </row>
    <row r="88" s="163" customFormat="1" spans="1:237">
      <c r="A88" s="230"/>
      <c r="B88" s="225" t="s">
        <v>76</v>
      </c>
      <c r="C88" s="226"/>
      <c r="D88" s="226"/>
      <c r="E88" s="227"/>
      <c r="F88" s="186"/>
      <c r="G88" s="186"/>
      <c r="H88" s="186"/>
      <c r="I88" s="245"/>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4"/>
      <c r="DF88" s="244"/>
      <c r="DG88" s="244"/>
      <c r="DH88" s="244"/>
      <c r="DI88" s="244"/>
      <c r="DJ88" s="244"/>
      <c r="DK88" s="244"/>
      <c r="DL88" s="244"/>
      <c r="DM88" s="244"/>
      <c r="DN88" s="244"/>
      <c r="DO88" s="244"/>
      <c r="DP88" s="244"/>
      <c r="DQ88" s="244"/>
      <c r="DR88" s="244"/>
      <c r="DS88" s="244"/>
      <c r="DT88" s="244"/>
      <c r="DU88" s="244"/>
      <c r="DV88" s="244"/>
      <c r="DW88" s="244"/>
      <c r="DX88" s="244"/>
      <c r="DY88" s="244"/>
      <c r="DZ88" s="244"/>
      <c r="EA88" s="244"/>
      <c r="EB88" s="244"/>
      <c r="EC88" s="244"/>
      <c r="ED88" s="244"/>
      <c r="EE88" s="244"/>
      <c r="EF88" s="244"/>
      <c r="EG88" s="244"/>
      <c r="EH88" s="244"/>
      <c r="EI88" s="244"/>
      <c r="EJ88" s="244"/>
      <c r="EK88" s="244"/>
      <c r="EL88" s="244"/>
      <c r="EM88" s="244"/>
      <c r="EN88" s="244"/>
      <c r="EO88" s="244"/>
      <c r="EP88" s="244"/>
      <c r="EQ88" s="244"/>
      <c r="ER88" s="244"/>
      <c r="ES88" s="244"/>
      <c r="ET88" s="244"/>
      <c r="EU88" s="244"/>
      <c r="EV88" s="244"/>
      <c r="EW88" s="244"/>
      <c r="EX88" s="244"/>
      <c r="EY88" s="244"/>
      <c r="EZ88" s="244"/>
      <c r="FA88" s="244"/>
      <c r="FB88" s="244"/>
      <c r="FC88" s="244"/>
      <c r="FD88" s="244"/>
      <c r="FE88" s="244"/>
      <c r="FF88" s="244"/>
      <c r="FG88" s="244"/>
      <c r="FH88" s="244"/>
      <c r="FI88" s="244"/>
      <c r="FJ88" s="244"/>
      <c r="FK88" s="244"/>
      <c r="FL88" s="244"/>
      <c r="FM88" s="244"/>
      <c r="FN88" s="244"/>
      <c r="FO88" s="244"/>
      <c r="FP88" s="244"/>
      <c r="FQ88" s="244"/>
      <c r="FR88" s="244"/>
      <c r="FS88" s="244"/>
      <c r="FT88" s="244"/>
      <c r="FU88" s="244"/>
      <c r="FV88" s="244"/>
      <c r="FW88" s="244"/>
      <c r="FX88" s="244"/>
      <c r="FY88" s="244"/>
      <c r="FZ88" s="244"/>
      <c r="GA88" s="244"/>
      <c r="GB88" s="244"/>
      <c r="GC88" s="244"/>
      <c r="GD88" s="244"/>
      <c r="GE88" s="244"/>
      <c r="GF88" s="244"/>
      <c r="GG88" s="244"/>
      <c r="GH88" s="244"/>
      <c r="GI88" s="244"/>
      <c r="GJ88" s="244"/>
      <c r="GK88" s="244"/>
      <c r="GL88" s="244"/>
      <c r="GM88" s="244"/>
      <c r="GN88" s="244"/>
      <c r="GO88" s="244"/>
      <c r="GP88" s="244"/>
      <c r="GQ88" s="244"/>
      <c r="GR88" s="244"/>
      <c r="GS88" s="244"/>
      <c r="GT88" s="244"/>
      <c r="GU88" s="244"/>
      <c r="GV88" s="244"/>
      <c r="GW88" s="244"/>
      <c r="GX88" s="244"/>
      <c r="GY88" s="244"/>
      <c r="GZ88" s="244"/>
      <c r="HA88" s="244"/>
      <c r="HB88" s="244"/>
      <c r="HC88" s="249"/>
      <c r="HD88" s="249"/>
      <c r="HE88" s="249"/>
      <c r="HF88" s="249"/>
      <c r="HG88" s="249"/>
      <c r="HH88" s="249"/>
      <c r="HI88" s="249"/>
      <c r="HJ88" s="249"/>
      <c r="HK88" s="249"/>
      <c r="HL88" s="249"/>
      <c r="HM88" s="249"/>
      <c r="HN88" s="249"/>
      <c r="HO88" s="249"/>
      <c r="HP88" s="249"/>
      <c r="HQ88" s="249"/>
      <c r="HR88" s="249"/>
      <c r="HS88" s="249"/>
      <c r="HT88" s="249"/>
      <c r="HU88" s="249"/>
      <c r="HV88" s="249"/>
      <c r="HW88" s="249"/>
      <c r="HX88" s="249"/>
      <c r="HY88" s="249"/>
      <c r="HZ88" s="249"/>
      <c r="IA88" s="249"/>
      <c r="IB88" s="249"/>
      <c r="IC88" s="249"/>
    </row>
    <row r="89" s="163" customFormat="1" spans="1:237">
      <c r="A89" s="231">
        <v>2</v>
      </c>
      <c r="B89" s="225" t="s">
        <v>20</v>
      </c>
      <c r="C89" s="226"/>
      <c r="D89" s="226"/>
      <c r="E89" s="227"/>
      <c r="F89" s="186">
        <v>1798</v>
      </c>
      <c r="G89" s="186">
        <v>1798</v>
      </c>
      <c r="H89" s="186">
        <v>1798</v>
      </c>
      <c r="I89" s="216"/>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4"/>
      <c r="DF89" s="244"/>
      <c r="DG89" s="244"/>
      <c r="DH89" s="244"/>
      <c r="DI89" s="244"/>
      <c r="DJ89" s="244"/>
      <c r="DK89" s="244"/>
      <c r="DL89" s="244"/>
      <c r="DM89" s="244"/>
      <c r="DN89" s="244"/>
      <c r="DO89" s="244"/>
      <c r="DP89" s="244"/>
      <c r="DQ89" s="244"/>
      <c r="DR89" s="244"/>
      <c r="DS89" s="244"/>
      <c r="DT89" s="244"/>
      <c r="DU89" s="244"/>
      <c r="DV89" s="244"/>
      <c r="DW89" s="244"/>
      <c r="DX89" s="244"/>
      <c r="DY89" s="244"/>
      <c r="DZ89" s="244"/>
      <c r="EA89" s="244"/>
      <c r="EB89" s="244"/>
      <c r="EC89" s="244"/>
      <c r="ED89" s="244"/>
      <c r="EE89" s="244"/>
      <c r="EF89" s="244"/>
      <c r="EG89" s="244"/>
      <c r="EH89" s="244"/>
      <c r="EI89" s="244"/>
      <c r="EJ89" s="244"/>
      <c r="EK89" s="244"/>
      <c r="EL89" s="244"/>
      <c r="EM89" s="244"/>
      <c r="EN89" s="244"/>
      <c r="EO89" s="244"/>
      <c r="EP89" s="244"/>
      <c r="EQ89" s="244"/>
      <c r="ER89" s="244"/>
      <c r="ES89" s="244"/>
      <c r="ET89" s="244"/>
      <c r="EU89" s="244"/>
      <c r="EV89" s="244"/>
      <c r="EW89" s="244"/>
      <c r="EX89" s="244"/>
      <c r="EY89" s="244"/>
      <c r="EZ89" s="244"/>
      <c r="FA89" s="244"/>
      <c r="FB89" s="244"/>
      <c r="FC89" s="244"/>
      <c r="FD89" s="244"/>
      <c r="FE89" s="244"/>
      <c r="FF89" s="244"/>
      <c r="FG89" s="244"/>
      <c r="FH89" s="244"/>
      <c r="FI89" s="244"/>
      <c r="FJ89" s="244"/>
      <c r="FK89" s="244"/>
      <c r="FL89" s="244"/>
      <c r="FM89" s="244"/>
      <c r="FN89" s="244"/>
      <c r="FO89" s="244"/>
      <c r="FP89" s="244"/>
      <c r="FQ89" s="244"/>
      <c r="FR89" s="244"/>
      <c r="FS89" s="244"/>
      <c r="FT89" s="244"/>
      <c r="FU89" s="244"/>
      <c r="FV89" s="244"/>
      <c r="FW89" s="244"/>
      <c r="FX89" s="244"/>
      <c r="FY89" s="244"/>
      <c r="FZ89" s="244"/>
      <c r="GA89" s="244"/>
      <c r="GB89" s="244"/>
      <c r="GC89" s="244"/>
      <c r="GD89" s="244"/>
      <c r="GE89" s="244"/>
      <c r="GF89" s="244"/>
      <c r="GG89" s="244"/>
      <c r="GH89" s="244"/>
      <c r="GI89" s="244"/>
      <c r="GJ89" s="244"/>
      <c r="GK89" s="244"/>
      <c r="GL89" s="244"/>
      <c r="GM89" s="244"/>
      <c r="GN89" s="244"/>
      <c r="GO89" s="244"/>
      <c r="GP89" s="244"/>
      <c r="GQ89" s="244"/>
      <c r="GR89" s="244"/>
      <c r="GS89" s="244"/>
      <c r="GT89" s="244"/>
      <c r="GU89" s="244"/>
      <c r="GV89" s="244"/>
      <c r="GW89" s="244"/>
      <c r="GX89" s="244"/>
      <c r="GY89" s="244"/>
      <c r="GZ89" s="244"/>
      <c r="HA89" s="244"/>
      <c r="HB89" s="244"/>
      <c r="HC89" s="249"/>
      <c r="HD89" s="249"/>
      <c r="HE89" s="249"/>
      <c r="HF89" s="249"/>
      <c r="HG89" s="249"/>
      <c r="HH89" s="249"/>
      <c r="HI89" s="249"/>
      <c r="HJ89" s="249"/>
      <c r="HK89" s="249"/>
      <c r="HL89" s="249"/>
      <c r="HM89" s="249"/>
      <c r="HN89" s="249"/>
      <c r="HO89" s="249"/>
      <c r="HP89" s="249"/>
      <c r="HQ89" s="249"/>
      <c r="HR89" s="249"/>
      <c r="HS89" s="249"/>
      <c r="HT89" s="249"/>
      <c r="HU89" s="249"/>
      <c r="HV89" s="249"/>
      <c r="HW89" s="249"/>
      <c r="HX89" s="249"/>
      <c r="HY89" s="249"/>
      <c r="HZ89" s="249"/>
      <c r="IA89" s="249"/>
      <c r="IB89" s="249"/>
      <c r="IC89" s="249"/>
    </row>
    <row r="90" s="163" customFormat="1" spans="1:237">
      <c r="A90" s="231"/>
      <c r="B90" s="192" t="s">
        <v>21</v>
      </c>
      <c r="C90" s="193"/>
      <c r="D90" s="193"/>
      <c r="E90" s="194"/>
      <c r="F90" s="186">
        <v>1798</v>
      </c>
      <c r="G90" s="186">
        <v>1798</v>
      </c>
      <c r="H90" s="186">
        <v>1798</v>
      </c>
      <c r="I90" s="216"/>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4"/>
      <c r="DF90" s="244"/>
      <c r="DG90" s="244"/>
      <c r="DH90" s="244"/>
      <c r="DI90" s="244"/>
      <c r="DJ90" s="244"/>
      <c r="DK90" s="244"/>
      <c r="DL90" s="244"/>
      <c r="DM90" s="244"/>
      <c r="DN90" s="244"/>
      <c r="DO90" s="244"/>
      <c r="DP90" s="244"/>
      <c r="DQ90" s="244"/>
      <c r="DR90" s="244"/>
      <c r="DS90" s="244"/>
      <c r="DT90" s="244"/>
      <c r="DU90" s="244"/>
      <c r="DV90" s="244"/>
      <c r="DW90" s="244"/>
      <c r="DX90" s="244"/>
      <c r="DY90" s="244"/>
      <c r="DZ90" s="244"/>
      <c r="EA90" s="244"/>
      <c r="EB90" s="244"/>
      <c r="EC90" s="244"/>
      <c r="ED90" s="244"/>
      <c r="EE90" s="244"/>
      <c r="EF90" s="244"/>
      <c r="EG90" s="244"/>
      <c r="EH90" s="244"/>
      <c r="EI90" s="244"/>
      <c r="EJ90" s="244"/>
      <c r="EK90" s="244"/>
      <c r="EL90" s="244"/>
      <c r="EM90" s="244"/>
      <c r="EN90" s="244"/>
      <c r="EO90" s="244"/>
      <c r="EP90" s="244"/>
      <c r="EQ90" s="244"/>
      <c r="ER90" s="244"/>
      <c r="ES90" s="244"/>
      <c r="ET90" s="244"/>
      <c r="EU90" s="244"/>
      <c r="EV90" s="244"/>
      <c r="EW90" s="244"/>
      <c r="EX90" s="244"/>
      <c r="EY90" s="244"/>
      <c r="EZ90" s="244"/>
      <c r="FA90" s="244"/>
      <c r="FB90" s="244"/>
      <c r="FC90" s="244"/>
      <c r="FD90" s="244"/>
      <c r="FE90" s="244"/>
      <c r="FF90" s="244"/>
      <c r="FG90" s="244"/>
      <c r="FH90" s="244"/>
      <c r="FI90" s="244"/>
      <c r="FJ90" s="244"/>
      <c r="FK90" s="244"/>
      <c r="FL90" s="244"/>
      <c r="FM90" s="244"/>
      <c r="FN90" s="244"/>
      <c r="FO90" s="244"/>
      <c r="FP90" s="244"/>
      <c r="FQ90" s="244"/>
      <c r="FR90" s="244"/>
      <c r="FS90" s="244"/>
      <c r="FT90" s="244"/>
      <c r="FU90" s="244"/>
      <c r="FV90" s="244"/>
      <c r="FW90" s="244"/>
      <c r="FX90" s="244"/>
      <c r="FY90" s="244"/>
      <c r="FZ90" s="244"/>
      <c r="GA90" s="244"/>
      <c r="GB90" s="244"/>
      <c r="GC90" s="244"/>
      <c r="GD90" s="244"/>
      <c r="GE90" s="244"/>
      <c r="GF90" s="244"/>
      <c r="GG90" s="244"/>
      <c r="GH90" s="244"/>
      <c r="GI90" s="244"/>
      <c r="GJ90" s="244"/>
      <c r="GK90" s="244"/>
      <c r="GL90" s="244"/>
      <c r="GM90" s="244"/>
      <c r="GN90" s="244"/>
      <c r="GO90" s="244"/>
      <c r="GP90" s="244"/>
      <c r="GQ90" s="244"/>
      <c r="GR90" s="244"/>
      <c r="GS90" s="244"/>
      <c r="GT90" s="244"/>
      <c r="GU90" s="244"/>
      <c r="GV90" s="244"/>
      <c r="GW90" s="244"/>
      <c r="GX90" s="244"/>
      <c r="GY90" s="244"/>
      <c r="GZ90" s="244"/>
      <c r="HA90" s="244"/>
      <c r="HB90" s="244"/>
      <c r="HC90" s="249"/>
      <c r="HD90" s="249"/>
      <c r="HE90" s="249"/>
      <c r="HF90" s="249"/>
      <c r="HG90" s="249"/>
      <c r="HH90" s="249"/>
      <c r="HI90" s="249"/>
      <c r="HJ90" s="249"/>
      <c r="HK90" s="249"/>
      <c r="HL90" s="249"/>
      <c r="HM90" s="249"/>
      <c r="HN90" s="249"/>
      <c r="HO90" s="249"/>
      <c r="HP90" s="249"/>
      <c r="HQ90" s="249"/>
      <c r="HR90" s="249"/>
      <c r="HS90" s="249"/>
      <c r="HT90" s="249"/>
      <c r="HU90" s="249"/>
      <c r="HV90" s="249"/>
      <c r="HW90" s="249"/>
      <c r="HX90" s="249"/>
      <c r="HY90" s="249"/>
      <c r="HZ90" s="249"/>
      <c r="IA90" s="249"/>
      <c r="IB90" s="249"/>
      <c r="IC90" s="249"/>
    </row>
    <row r="91" s="163" customFormat="1" spans="1:237">
      <c r="A91" s="224">
        <v>3</v>
      </c>
      <c r="B91" s="225" t="s">
        <v>77</v>
      </c>
      <c r="C91" s="226"/>
      <c r="D91" s="226"/>
      <c r="E91" s="227"/>
      <c r="F91" s="186">
        <v>495.36</v>
      </c>
      <c r="G91" s="186">
        <v>495.36</v>
      </c>
      <c r="H91" s="186">
        <v>495.36</v>
      </c>
      <c r="I91" s="216"/>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c r="DR91" s="244"/>
      <c r="DS91" s="244"/>
      <c r="DT91" s="244"/>
      <c r="DU91" s="244"/>
      <c r="DV91" s="244"/>
      <c r="DW91" s="244"/>
      <c r="DX91" s="244"/>
      <c r="DY91" s="244"/>
      <c r="DZ91" s="244"/>
      <c r="EA91" s="244"/>
      <c r="EB91" s="244"/>
      <c r="EC91" s="244"/>
      <c r="ED91" s="244"/>
      <c r="EE91" s="244"/>
      <c r="EF91" s="244"/>
      <c r="EG91" s="244"/>
      <c r="EH91" s="244"/>
      <c r="EI91" s="244"/>
      <c r="EJ91" s="244"/>
      <c r="EK91" s="244"/>
      <c r="EL91" s="244"/>
      <c r="EM91" s="244"/>
      <c r="EN91" s="244"/>
      <c r="EO91" s="244"/>
      <c r="EP91" s="244"/>
      <c r="EQ91" s="244"/>
      <c r="ER91" s="244"/>
      <c r="ES91" s="244"/>
      <c r="ET91" s="244"/>
      <c r="EU91" s="244"/>
      <c r="EV91" s="244"/>
      <c r="EW91" s="244"/>
      <c r="EX91" s="244"/>
      <c r="EY91" s="244"/>
      <c r="EZ91" s="244"/>
      <c r="FA91" s="244"/>
      <c r="FB91" s="244"/>
      <c r="FC91" s="244"/>
      <c r="FD91" s="244"/>
      <c r="FE91" s="244"/>
      <c r="FF91" s="244"/>
      <c r="FG91" s="244"/>
      <c r="FH91" s="244"/>
      <c r="FI91" s="244"/>
      <c r="FJ91" s="244"/>
      <c r="FK91" s="244"/>
      <c r="FL91" s="244"/>
      <c r="FM91" s="244"/>
      <c r="FN91" s="244"/>
      <c r="FO91" s="244"/>
      <c r="FP91" s="244"/>
      <c r="FQ91" s="244"/>
      <c r="FR91" s="244"/>
      <c r="FS91" s="244"/>
      <c r="FT91" s="244"/>
      <c r="FU91" s="244"/>
      <c r="FV91" s="244"/>
      <c r="FW91" s="244"/>
      <c r="FX91" s="244"/>
      <c r="FY91" s="244"/>
      <c r="FZ91" s="244"/>
      <c r="GA91" s="244"/>
      <c r="GB91" s="244"/>
      <c r="GC91" s="244"/>
      <c r="GD91" s="244"/>
      <c r="GE91" s="244"/>
      <c r="GF91" s="244"/>
      <c r="GG91" s="244"/>
      <c r="GH91" s="244"/>
      <c r="GI91" s="244"/>
      <c r="GJ91" s="244"/>
      <c r="GK91" s="244"/>
      <c r="GL91" s="244"/>
      <c r="GM91" s="244"/>
      <c r="GN91" s="244"/>
      <c r="GO91" s="244"/>
      <c r="GP91" s="244"/>
      <c r="GQ91" s="244"/>
      <c r="GR91" s="244"/>
      <c r="GS91" s="244"/>
      <c r="GT91" s="244"/>
      <c r="GU91" s="244"/>
      <c r="GV91" s="244"/>
      <c r="GW91" s="244"/>
      <c r="GX91" s="244"/>
      <c r="GY91" s="244"/>
      <c r="GZ91" s="244"/>
      <c r="HA91" s="244"/>
      <c r="HB91" s="244"/>
      <c r="HC91" s="249"/>
      <c r="HD91" s="249"/>
      <c r="HE91" s="249"/>
      <c r="HF91" s="249"/>
      <c r="HG91" s="249"/>
      <c r="HH91" s="249"/>
      <c r="HI91" s="249"/>
      <c r="HJ91" s="249"/>
      <c r="HK91" s="249"/>
      <c r="HL91" s="249"/>
      <c r="HM91" s="249"/>
      <c r="HN91" s="249"/>
      <c r="HO91" s="249"/>
      <c r="HP91" s="249"/>
      <c r="HQ91" s="249"/>
      <c r="HR91" s="249"/>
      <c r="HS91" s="249"/>
      <c r="HT91" s="249"/>
      <c r="HU91" s="249"/>
      <c r="HV91" s="249"/>
      <c r="HW91" s="249"/>
      <c r="HX91" s="249"/>
      <c r="HY91" s="249"/>
      <c r="HZ91" s="249"/>
      <c r="IA91" s="249"/>
      <c r="IB91" s="249"/>
      <c r="IC91" s="249"/>
    </row>
    <row r="92" s="163" customFormat="1" spans="1:237">
      <c r="A92" s="230"/>
      <c r="B92" s="192" t="s">
        <v>21</v>
      </c>
      <c r="C92" s="193"/>
      <c r="D92" s="193"/>
      <c r="E92" s="194"/>
      <c r="F92" s="186">
        <v>495.36</v>
      </c>
      <c r="G92" s="186">
        <v>495.36</v>
      </c>
      <c r="H92" s="186">
        <v>495.36</v>
      </c>
      <c r="I92" s="245"/>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244"/>
      <c r="DJ92" s="244"/>
      <c r="DK92" s="244"/>
      <c r="DL92" s="244"/>
      <c r="DM92" s="244"/>
      <c r="DN92" s="244"/>
      <c r="DO92" s="244"/>
      <c r="DP92" s="244"/>
      <c r="DQ92" s="244"/>
      <c r="DR92" s="244"/>
      <c r="DS92" s="244"/>
      <c r="DT92" s="244"/>
      <c r="DU92" s="244"/>
      <c r="DV92" s="244"/>
      <c r="DW92" s="244"/>
      <c r="DX92" s="244"/>
      <c r="DY92" s="244"/>
      <c r="DZ92" s="244"/>
      <c r="EA92" s="244"/>
      <c r="EB92" s="244"/>
      <c r="EC92" s="244"/>
      <c r="ED92" s="244"/>
      <c r="EE92" s="244"/>
      <c r="EF92" s="244"/>
      <c r="EG92" s="244"/>
      <c r="EH92" s="244"/>
      <c r="EI92" s="244"/>
      <c r="EJ92" s="244"/>
      <c r="EK92" s="244"/>
      <c r="EL92" s="244"/>
      <c r="EM92" s="244"/>
      <c r="EN92" s="244"/>
      <c r="EO92" s="244"/>
      <c r="EP92" s="244"/>
      <c r="EQ92" s="244"/>
      <c r="ER92" s="244"/>
      <c r="ES92" s="244"/>
      <c r="ET92" s="244"/>
      <c r="EU92" s="244"/>
      <c r="EV92" s="244"/>
      <c r="EW92" s="244"/>
      <c r="EX92" s="244"/>
      <c r="EY92" s="244"/>
      <c r="EZ92" s="244"/>
      <c r="FA92" s="244"/>
      <c r="FB92" s="244"/>
      <c r="FC92" s="244"/>
      <c r="FD92" s="244"/>
      <c r="FE92" s="244"/>
      <c r="FF92" s="244"/>
      <c r="FG92" s="244"/>
      <c r="FH92" s="244"/>
      <c r="FI92" s="244"/>
      <c r="FJ92" s="244"/>
      <c r="FK92" s="244"/>
      <c r="FL92" s="244"/>
      <c r="FM92" s="244"/>
      <c r="FN92" s="244"/>
      <c r="FO92" s="244"/>
      <c r="FP92" s="244"/>
      <c r="FQ92" s="244"/>
      <c r="FR92" s="244"/>
      <c r="FS92" s="244"/>
      <c r="FT92" s="244"/>
      <c r="FU92" s="244"/>
      <c r="FV92" s="244"/>
      <c r="FW92" s="244"/>
      <c r="FX92" s="244"/>
      <c r="FY92" s="244"/>
      <c r="FZ92" s="244"/>
      <c r="GA92" s="244"/>
      <c r="GB92" s="244"/>
      <c r="GC92" s="244"/>
      <c r="GD92" s="244"/>
      <c r="GE92" s="244"/>
      <c r="GF92" s="244"/>
      <c r="GG92" s="244"/>
      <c r="GH92" s="244"/>
      <c r="GI92" s="244"/>
      <c r="GJ92" s="244"/>
      <c r="GK92" s="244"/>
      <c r="GL92" s="244"/>
      <c r="GM92" s="244"/>
      <c r="GN92" s="244"/>
      <c r="GO92" s="244"/>
      <c r="GP92" s="244"/>
      <c r="GQ92" s="244"/>
      <c r="GR92" s="244"/>
      <c r="GS92" s="244"/>
      <c r="GT92" s="244"/>
      <c r="GU92" s="244"/>
      <c r="GV92" s="244"/>
      <c r="GW92" s="244"/>
      <c r="GX92" s="244"/>
      <c r="GY92" s="244"/>
      <c r="GZ92" s="244"/>
      <c r="HA92" s="244"/>
      <c r="HB92" s="244"/>
      <c r="HC92" s="249"/>
      <c r="HD92" s="249"/>
      <c r="HE92" s="249"/>
      <c r="HF92" s="249"/>
      <c r="HG92" s="249"/>
      <c r="HH92" s="249"/>
      <c r="HI92" s="249"/>
      <c r="HJ92" s="249"/>
      <c r="HK92" s="249"/>
      <c r="HL92" s="249"/>
      <c r="HM92" s="249"/>
      <c r="HN92" s="249"/>
      <c r="HO92" s="249"/>
      <c r="HP92" s="249"/>
      <c r="HQ92" s="249"/>
      <c r="HR92" s="249"/>
      <c r="HS92" s="249"/>
      <c r="HT92" s="249"/>
      <c r="HU92" s="249"/>
      <c r="HV92" s="249"/>
      <c r="HW92" s="249"/>
      <c r="HX92" s="249"/>
      <c r="HY92" s="249"/>
      <c r="HZ92" s="249"/>
      <c r="IA92" s="249"/>
      <c r="IB92" s="249"/>
      <c r="IC92" s="249"/>
    </row>
    <row r="93" s="163" customFormat="1" spans="1:237">
      <c r="A93" s="224">
        <v>4</v>
      </c>
      <c r="B93" s="225" t="s">
        <v>78</v>
      </c>
      <c r="C93" s="226"/>
      <c r="D93" s="226"/>
      <c r="E93" s="227"/>
      <c r="F93" s="186"/>
      <c r="G93" s="186"/>
      <c r="H93" s="186"/>
      <c r="I93" s="216"/>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c r="CO93" s="244"/>
      <c r="CP93" s="244"/>
      <c r="CQ93" s="244"/>
      <c r="CR93" s="244"/>
      <c r="CS93" s="244"/>
      <c r="CT93" s="244"/>
      <c r="CU93" s="244"/>
      <c r="CV93" s="244"/>
      <c r="CW93" s="244"/>
      <c r="CX93" s="244"/>
      <c r="CY93" s="244"/>
      <c r="CZ93" s="244"/>
      <c r="DA93" s="244"/>
      <c r="DB93" s="244"/>
      <c r="DC93" s="244"/>
      <c r="DD93" s="244"/>
      <c r="DE93" s="244"/>
      <c r="DF93" s="244"/>
      <c r="DG93" s="244"/>
      <c r="DH93" s="244"/>
      <c r="DI93" s="244"/>
      <c r="DJ93" s="244"/>
      <c r="DK93" s="244"/>
      <c r="DL93" s="244"/>
      <c r="DM93" s="244"/>
      <c r="DN93" s="244"/>
      <c r="DO93" s="244"/>
      <c r="DP93" s="244"/>
      <c r="DQ93" s="244"/>
      <c r="DR93" s="244"/>
      <c r="DS93" s="244"/>
      <c r="DT93" s="244"/>
      <c r="DU93" s="244"/>
      <c r="DV93" s="244"/>
      <c r="DW93" s="244"/>
      <c r="DX93" s="244"/>
      <c r="DY93" s="244"/>
      <c r="DZ93" s="244"/>
      <c r="EA93" s="244"/>
      <c r="EB93" s="244"/>
      <c r="EC93" s="244"/>
      <c r="ED93" s="244"/>
      <c r="EE93" s="244"/>
      <c r="EF93" s="244"/>
      <c r="EG93" s="244"/>
      <c r="EH93" s="244"/>
      <c r="EI93" s="244"/>
      <c r="EJ93" s="244"/>
      <c r="EK93" s="244"/>
      <c r="EL93" s="244"/>
      <c r="EM93" s="244"/>
      <c r="EN93" s="244"/>
      <c r="EO93" s="244"/>
      <c r="EP93" s="244"/>
      <c r="EQ93" s="244"/>
      <c r="ER93" s="244"/>
      <c r="ES93" s="244"/>
      <c r="ET93" s="244"/>
      <c r="EU93" s="244"/>
      <c r="EV93" s="244"/>
      <c r="EW93" s="244"/>
      <c r="EX93" s="244"/>
      <c r="EY93" s="244"/>
      <c r="EZ93" s="244"/>
      <c r="FA93" s="244"/>
      <c r="FB93" s="244"/>
      <c r="FC93" s="244"/>
      <c r="FD93" s="244"/>
      <c r="FE93" s="244"/>
      <c r="FF93" s="244"/>
      <c r="FG93" s="244"/>
      <c r="FH93" s="244"/>
      <c r="FI93" s="244"/>
      <c r="FJ93" s="244"/>
      <c r="FK93" s="244"/>
      <c r="FL93" s="244"/>
      <c r="FM93" s="244"/>
      <c r="FN93" s="244"/>
      <c r="FO93" s="244"/>
      <c r="FP93" s="244"/>
      <c r="FQ93" s="244"/>
      <c r="FR93" s="244"/>
      <c r="FS93" s="244"/>
      <c r="FT93" s="244"/>
      <c r="FU93" s="244"/>
      <c r="FV93" s="244"/>
      <c r="FW93" s="244"/>
      <c r="FX93" s="244"/>
      <c r="FY93" s="244"/>
      <c r="FZ93" s="244"/>
      <c r="GA93" s="244"/>
      <c r="GB93" s="244"/>
      <c r="GC93" s="244"/>
      <c r="GD93" s="244"/>
      <c r="GE93" s="244"/>
      <c r="GF93" s="244"/>
      <c r="GG93" s="244"/>
      <c r="GH93" s="244"/>
      <c r="GI93" s="244"/>
      <c r="GJ93" s="244"/>
      <c r="GK93" s="244"/>
      <c r="GL93" s="244"/>
      <c r="GM93" s="244"/>
      <c r="GN93" s="244"/>
      <c r="GO93" s="244"/>
      <c r="GP93" s="244"/>
      <c r="GQ93" s="244"/>
      <c r="GR93" s="244"/>
      <c r="GS93" s="244"/>
      <c r="GT93" s="244"/>
      <c r="GU93" s="244"/>
      <c r="GV93" s="244"/>
      <c r="GW93" s="244"/>
      <c r="GX93" s="244"/>
      <c r="GY93" s="244"/>
      <c r="GZ93" s="244"/>
      <c r="HA93" s="244"/>
      <c r="HB93" s="244"/>
      <c r="HC93" s="249"/>
      <c r="HD93" s="249"/>
      <c r="HE93" s="249"/>
      <c r="HF93" s="249"/>
      <c r="HG93" s="249"/>
      <c r="HH93" s="249"/>
      <c r="HI93" s="249"/>
      <c r="HJ93" s="249"/>
      <c r="HK93" s="249"/>
      <c r="HL93" s="249"/>
      <c r="HM93" s="249"/>
      <c r="HN93" s="249"/>
      <c r="HO93" s="249"/>
      <c r="HP93" s="249"/>
      <c r="HQ93" s="249"/>
      <c r="HR93" s="249"/>
      <c r="HS93" s="249"/>
      <c r="HT93" s="249"/>
      <c r="HU93" s="249"/>
      <c r="HV93" s="249"/>
      <c r="HW93" s="249"/>
      <c r="HX93" s="249"/>
      <c r="HY93" s="249"/>
      <c r="HZ93" s="249"/>
      <c r="IA93" s="249"/>
      <c r="IB93" s="249"/>
      <c r="IC93" s="249"/>
    </row>
    <row r="94" s="163" customFormat="1" spans="1:237">
      <c r="A94" s="230"/>
      <c r="B94" s="192" t="s">
        <v>21</v>
      </c>
      <c r="C94" s="193"/>
      <c r="D94" s="193"/>
      <c r="E94" s="194"/>
      <c r="F94" s="186"/>
      <c r="G94" s="186"/>
      <c r="H94" s="186"/>
      <c r="I94" s="216"/>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c r="CS94" s="244"/>
      <c r="CT94" s="244"/>
      <c r="CU94" s="244"/>
      <c r="CV94" s="244"/>
      <c r="CW94" s="244"/>
      <c r="CX94" s="244"/>
      <c r="CY94" s="244"/>
      <c r="CZ94" s="244"/>
      <c r="DA94" s="244"/>
      <c r="DB94" s="244"/>
      <c r="DC94" s="244"/>
      <c r="DD94" s="244"/>
      <c r="DE94" s="244"/>
      <c r="DF94" s="244"/>
      <c r="DG94" s="244"/>
      <c r="DH94" s="244"/>
      <c r="DI94" s="244"/>
      <c r="DJ94" s="244"/>
      <c r="DK94" s="244"/>
      <c r="DL94" s="244"/>
      <c r="DM94" s="244"/>
      <c r="DN94" s="244"/>
      <c r="DO94" s="244"/>
      <c r="DP94" s="244"/>
      <c r="DQ94" s="244"/>
      <c r="DR94" s="244"/>
      <c r="DS94" s="244"/>
      <c r="DT94" s="244"/>
      <c r="DU94" s="244"/>
      <c r="DV94" s="244"/>
      <c r="DW94" s="244"/>
      <c r="DX94" s="244"/>
      <c r="DY94" s="244"/>
      <c r="DZ94" s="244"/>
      <c r="EA94" s="244"/>
      <c r="EB94" s="244"/>
      <c r="EC94" s="244"/>
      <c r="ED94" s="244"/>
      <c r="EE94" s="244"/>
      <c r="EF94" s="244"/>
      <c r="EG94" s="244"/>
      <c r="EH94" s="244"/>
      <c r="EI94" s="244"/>
      <c r="EJ94" s="244"/>
      <c r="EK94" s="244"/>
      <c r="EL94" s="244"/>
      <c r="EM94" s="244"/>
      <c r="EN94" s="244"/>
      <c r="EO94" s="244"/>
      <c r="EP94" s="244"/>
      <c r="EQ94" s="244"/>
      <c r="ER94" s="244"/>
      <c r="ES94" s="244"/>
      <c r="ET94" s="244"/>
      <c r="EU94" s="244"/>
      <c r="EV94" s="244"/>
      <c r="EW94" s="244"/>
      <c r="EX94" s="244"/>
      <c r="EY94" s="244"/>
      <c r="EZ94" s="244"/>
      <c r="FA94" s="244"/>
      <c r="FB94" s="244"/>
      <c r="FC94" s="244"/>
      <c r="FD94" s="244"/>
      <c r="FE94" s="244"/>
      <c r="FF94" s="244"/>
      <c r="FG94" s="244"/>
      <c r="FH94" s="244"/>
      <c r="FI94" s="244"/>
      <c r="FJ94" s="244"/>
      <c r="FK94" s="244"/>
      <c r="FL94" s="244"/>
      <c r="FM94" s="244"/>
      <c r="FN94" s="244"/>
      <c r="FO94" s="244"/>
      <c r="FP94" s="244"/>
      <c r="FQ94" s="244"/>
      <c r="FR94" s="244"/>
      <c r="FS94" s="244"/>
      <c r="FT94" s="244"/>
      <c r="FU94" s="244"/>
      <c r="FV94" s="244"/>
      <c r="FW94" s="244"/>
      <c r="FX94" s="244"/>
      <c r="FY94" s="244"/>
      <c r="FZ94" s="244"/>
      <c r="GA94" s="244"/>
      <c r="GB94" s="244"/>
      <c r="GC94" s="244"/>
      <c r="GD94" s="244"/>
      <c r="GE94" s="244"/>
      <c r="GF94" s="244"/>
      <c r="GG94" s="244"/>
      <c r="GH94" s="244"/>
      <c r="GI94" s="244"/>
      <c r="GJ94" s="244"/>
      <c r="GK94" s="244"/>
      <c r="GL94" s="244"/>
      <c r="GM94" s="244"/>
      <c r="GN94" s="244"/>
      <c r="GO94" s="244"/>
      <c r="GP94" s="244"/>
      <c r="GQ94" s="244"/>
      <c r="GR94" s="244"/>
      <c r="GS94" s="244"/>
      <c r="GT94" s="244"/>
      <c r="GU94" s="244"/>
      <c r="GV94" s="244"/>
      <c r="GW94" s="244"/>
      <c r="GX94" s="244"/>
      <c r="GY94" s="244"/>
      <c r="GZ94" s="244"/>
      <c r="HA94" s="244"/>
      <c r="HB94" s="244"/>
      <c r="HC94" s="249"/>
      <c r="HD94" s="249"/>
      <c r="HE94" s="249"/>
      <c r="HF94" s="249"/>
      <c r="HG94" s="249"/>
      <c r="HH94" s="249"/>
      <c r="HI94" s="249"/>
      <c r="HJ94" s="249"/>
      <c r="HK94" s="249"/>
      <c r="HL94" s="249"/>
      <c r="HM94" s="249"/>
      <c r="HN94" s="249"/>
      <c r="HO94" s="249"/>
      <c r="HP94" s="249"/>
      <c r="HQ94" s="249"/>
      <c r="HR94" s="249"/>
      <c r="HS94" s="249"/>
      <c r="HT94" s="249"/>
      <c r="HU94" s="249"/>
      <c r="HV94" s="249"/>
      <c r="HW94" s="249"/>
      <c r="HX94" s="249"/>
      <c r="HY94" s="249"/>
      <c r="HZ94" s="249"/>
      <c r="IA94" s="249"/>
      <c r="IB94" s="249"/>
      <c r="IC94" s="249"/>
    </row>
    <row r="95" s="163" customFormat="1" spans="1:237">
      <c r="A95" s="224">
        <v>5</v>
      </c>
      <c r="B95" s="225" t="s">
        <v>37</v>
      </c>
      <c r="C95" s="226"/>
      <c r="D95" s="226"/>
      <c r="E95" s="227"/>
      <c r="F95" s="186"/>
      <c r="G95" s="186"/>
      <c r="H95" s="186"/>
      <c r="I95" s="216"/>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c r="CO95" s="244"/>
      <c r="CP95" s="244"/>
      <c r="CQ95" s="244"/>
      <c r="CR95" s="244"/>
      <c r="CS95" s="244"/>
      <c r="CT95" s="244"/>
      <c r="CU95" s="244"/>
      <c r="CV95" s="244"/>
      <c r="CW95" s="244"/>
      <c r="CX95" s="244"/>
      <c r="CY95" s="244"/>
      <c r="CZ95" s="244"/>
      <c r="DA95" s="244"/>
      <c r="DB95" s="244"/>
      <c r="DC95" s="244"/>
      <c r="DD95" s="244"/>
      <c r="DE95" s="244"/>
      <c r="DF95" s="244"/>
      <c r="DG95" s="244"/>
      <c r="DH95" s="244"/>
      <c r="DI95" s="244"/>
      <c r="DJ95" s="244"/>
      <c r="DK95" s="244"/>
      <c r="DL95" s="244"/>
      <c r="DM95" s="244"/>
      <c r="DN95" s="244"/>
      <c r="DO95" s="244"/>
      <c r="DP95" s="244"/>
      <c r="DQ95" s="244"/>
      <c r="DR95" s="244"/>
      <c r="DS95" s="244"/>
      <c r="DT95" s="244"/>
      <c r="DU95" s="244"/>
      <c r="DV95" s="244"/>
      <c r="DW95" s="244"/>
      <c r="DX95" s="244"/>
      <c r="DY95" s="244"/>
      <c r="DZ95" s="244"/>
      <c r="EA95" s="244"/>
      <c r="EB95" s="244"/>
      <c r="EC95" s="244"/>
      <c r="ED95" s="244"/>
      <c r="EE95" s="244"/>
      <c r="EF95" s="244"/>
      <c r="EG95" s="244"/>
      <c r="EH95" s="244"/>
      <c r="EI95" s="244"/>
      <c r="EJ95" s="244"/>
      <c r="EK95" s="244"/>
      <c r="EL95" s="244"/>
      <c r="EM95" s="244"/>
      <c r="EN95" s="244"/>
      <c r="EO95" s="244"/>
      <c r="EP95" s="244"/>
      <c r="EQ95" s="244"/>
      <c r="ER95" s="244"/>
      <c r="ES95" s="244"/>
      <c r="ET95" s="244"/>
      <c r="EU95" s="244"/>
      <c r="EV95" s="244"/>
      <c r="EW95" s="244"/>
      <c r="EX95" s="244"/>
      <c r="EY95" s="244"/>
      <c r="EZ95" s="244"/>
      <c r="FA95" s="244"/>
      <c r="FB95" s="244"/>
      <c r="FC95" s="244"/>
      <c r="FD95" s="244"/>
      <c r="FE95" s="244"/>
      <c r="FF95" s="244"/>
      <c r="FG95" s="244"/>
      <c r="FH95" s="244"/>
      <c r="FI95" s="244"/>
      <c r="FJ95" s="244"/>
      <c r="FK95" s="244"/>
      <c r="FL95" s="244"/>
      <c r="FM95" s="244"/>
      <c r="FN95" s="244"/>
      <c r="FO95" s="244"/>
      <c r="FP95" s="244"/>
      <c r="FQ95" s="244"/>
      <c r="FR95" s="244"/>
      <c r="FS95" s="244"/>
      <c r="FT95" s="244"/>
      <c r="FU95" s="244"/>
      <c r="FV95" s="244"/>
      <c r="FW95" s="244"/>
      <c r="FX95" s="244"/>
      <c r="FY95" s="244"/>
      <c r="FZ95" s="244"/>
      <c r="GA95" s="244"/>
      <c r="GB95" s="244"/>
      <c r="GC95" s="244"/>
      <c r="GD95" s="244"/>
      <c r="GE95" s="244"/>
      <c r="GF95" s="244"/>
      <c r="GG95" s="244"/>
      <c r="GH95" s="244"/>
      <c r="GI95" s="244"/>
      <c r="GJ95" s="244"/>
      <c r="GK95" s="244"/>
      <c r="GL95" s="244"/>
      <c r="GM95" s="244"/>
      <c r="GN95" s="244"/>
      <c r="GO95" s="244"/>
      <c r="GP95" s="244"/>
      <c r="GQ95" s="244"/>
      <c r="GR95" s="244"/>
      <c r="GS95" s="244"/>
      <c r="GT95" s="244"/>
      <c r="GU95" s="244"/>
      <c r="GV95" s="244"/>
      <c r="GW95" s="244"/>
      <c r="GX95" s="244"/>
      <c r="GY95" s="244"/>
      <c r="GZ95" s="244"/>
      <c r="HA95" s="244"/>
      <c r="HB95" s="244"/>
      <c r="HC95" s="249"/>
      <c r="HD95" s="249"/>
      <c r="HE95" s="249"/>
      <c r="HF95" s="249"/>
      <c r="HG95" s="249"/>
      <c r="HH95" s="249"/>
      <c r="HI95" s="249"/>
      <c r="HJ95" s="249"/>
      <c r="HK95" s="249"/>
      <c r="HL95" s="249"/>
      <c r="HM95" s="249"/>
      <c r="HN95" s="249"/>
      <c r="HO95" s="249"/>
      <c r="HP95" s="249"/>
      <c r="HQ95" s="249"/>
      <c r="HR95" s="249"/>
      <c r="HS95" s="249"/>
      <c r="HT95" s="249"/>
      <c r="HU95" s="249"/>
      <c r="HV95" s="249"/>
      <c r="HW95" s="249"/>
      <c r="HX95" s="249"/>
      <c r="HY95" s="249"/>
      <c r="HZ95" s="249"/>
      <c r="IA95" s="249"/>
      <c r="IB95" s="249"/>
      <c r="IC95" s="249"/>
    </row>
    <row r="96" s="163" customFormat="1" spans="1:237">
      <c r="A96" s="230"/>
      <c r="B96" s="192" t="s">
        <v>21</v>
      </c>
      <c r="C96" s="193"/>
      <c r="D96" s="193"/>
      <c r="E96" s="194"/>
      <c r="F96" s="186"/>
      <c r="G96" s="186"/>
      <c r="H96" s="186"/>
      <c r="I96" s="245"/>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c r="CS96" s="244"/>
      <c r="CT96" s="244"/>
      <c r="CU96" s="244"/>
      <c r="CV96" s="244"/>
      <c r="CW96" s="244"/>
      <c r="CX96" s="244"/>
      <c r="CY96" s="244"/>
      <c r="CZ96" s="244"/>
      <c r="DA96" s="244"/>
      <c r="DB96" s="244"/>
      <c r="DC96" s="244"/>
      <c r="DD96" s="244"/>
      <c r="DE96" s="244"/>
      <c r="DF96" s="244"/>
      <c r="DG96" s="244"/>
      <c r="DH96" s="244"/>
      <c r="DI96" s="244"/>
      <c r="DJ96" s="244"/>
      <c r="DK96" s="244"/>
      <c r="DL96" s="244"/>
      <c r="DM96" s="244"/>
      <c r="DN96" s="244"/>
      <c r="DO96" s="244"/>
      <c r="DP96" s="244"/>
      <c r="DQ96" s="244"/>
      <c r="DR96" s="244"/>
      <c r="DS96" s="244"/>
      <c r="DT96" s="244"/>
      <c r="DU96" s="244"/>
      <c r="DV96" s="244"/>
      <c r="DW96" s="244"/>
      <c r="DX96" s="244"/>
      <c r="DY96" s="244"/>
      <c r="DZ96" s="244"/>
      <c r="EA96" s="244"/>
      <c r="EB96" s="244"/>
      <c r="EC96" s="244"/>
      <c r="ED96" s="244"/>
      <c r="EE96" s="244"/>
      <c r="EF96" s="244"/>
      <c r="EG96" s="244"/>
      <c r="EH96" s="244"/>
      <c r="EI96" s="244"/>
      <c r="EJ96" s="244"/>
      <c r="EK96" s="244"/>
      <c r="EL96" s="244"/>
      <c r="EM96" s="244"/>
      <c r="EN96" s="244"/>
      <c r="EO96" s="244"/>
      <c r="EP96" s="244"/>
      <c r="EQ96" s="244"/>
      <c r="ER96" s="244"/>
      <c r="ES96" s="244"/>
      <c r="ET96" s="244"/>
      <c r="EU96" s="244"/>
      <c r="EV96" s="244"/>
      <c r="EW96" s="244"/>
      <c r="EX96" s="244"/>
      <c r="EY96" s="244"/>
      <c r="EZ96" s="244"/>
      <c r="FA96" s="244"/>
      <c r="FB96" s="244"/>
      <c r="FC96" s="244"/>
      <c r="FD96" s="244"/>
      <c r="FE96" s="244"/>
      <c r="FF96" s="244"/>
      <c r="FG96" s="244"/>
      <c r="FH96" s="244"/>
      <c r="FI96" s="244"/>
      <c r="FJ96" s="244"/>
      <c r="FK96" s="244"/>
      <c r="FL96" s="244"/>
      <c r="FM96" s="244"/>
      <c r="FN96" s="244"/>
      <c r="FO96" s="244"/>
      <c r="FP96" s="244"/>
      <c r="FQ96" s="244"/>
      <c r="FR96" s="244"/>
      <c r="FS96" s="244"/>
      <c r="FT96" s="244"/>
      <c r="FU96" s="244"/>
      <c r="FV96" s="244"/>
      <c r="FW96" s="244"/>
      <c r="FX96" s="244"/>
      <c r="FY96" s="244"/>
      <c r="FZ96" s="244"/>
      <c r="GA96" s="244"/>
      <c r="GB96" s="244"/>
      <c r="GC96" s="244"/>
      <c r="GD96" s="244"/>
      <c r="GE96" s="244"/>
      <c r="GF96" s="244"/>
      <c r="GG96" s="244"/>
      <c r="GH96" s="244"/>
      <c r="GI96" s="244"/>
      <c r="GJ96" s="244"/>
      <c r="GK96" s="244"/>
      <c r="GL96" s="244"/>
      <c r="GM96" s="244"/>
      <c r="GN96" s="244"/>
      <c r="GO96" s="244"/>
      <c r="GP96" s="244"/>
      <c r="GQ96" s="244"/>
      <c r="GR96" s="244"/>
      <c r="GS96" s="244"/>
      <c r="GT96" s="244"/>
      <c r="GU96" s="244"/>
      <c r="GV96" s="244"/>
      <c r="GW96" s="244"/>
      <c r="GX96" s="244"/>
      <c r="GY96" s="244"/>
      <c r="GZ96" s="244"/>
      <c r="HA96" s="244"/>
      <c r="HB96" s="244"/>
      <c r="HC96" s="249"/>
      <c r="HD96" s="249"/>
      <c r="HE96" s="249"/>
      <c r="HF96" s="249"/>
      <c r="HG96" s="249"/>
      <c r="HH96" s="249"/>
      <c r="HI96" s="249"/>
      <c r="HJ96" s="249"/>
      <c r="HK96" s="249"/>
      <c r="HL96" s="249"/>
      <c r="HM96" s="249"/>
      <c r="HN96" s="249"/>
      <c r="HO96" s="249"/>
      <c r="HP96" s="249"/>
      <c r="HQ96" s="249"/>
      <c r="HR96" s="249"/>
      <c r="HS96" s="249"/>
      <c r="HT96" s="249"/>
      <c r="HU96" s="249"/>
      <c r="HV96" s="249"/>
      <c r="HW96" s="249"/>
      <c r="HX96" s="249"/>
      <c r="HY96" s="249"/>
      <c r="HZ96" s="249"/>
      <c r="IA96" s="249"/>
      <c r="IB96" s="249"/>
      <c r="IC96" s="249"/>
    </row>
    <row r="97" s="163" customFormat="1" spans="1:237">
      <c r="A97" s="224">
        <v>6</v>
      </c>
      <c r="B97" s="225" t="s">
        <v>79</v>
      </c>
      <c r="C97" s="226"/>
      <c r="D97" s="226"/>
      <c r="E97" s="227"/>
      <c r="F97" s="181">
        <v>5</v>
      </c>
      <c r="G97" s="181">
        <v>5</v>
      </c>
      <c r="H97" s="181">
        <v>5</v>
      </c>
      <c r="I97" s="245"/>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44"/>
      <c r="DK97" s="244"/>
      <c r="DL97" s="244"/>
      <c r="DM97" s="244"/>
      <c r="DN97" s="244"/>
      <c r="DO97" s="244"/>
      <c r="DP97" s="244"/>
      <c r="DQ97" s="244"/>
      <c r="DR97" s="244"/>
      <c r="DS97" s="244"/>
      <c r="DT97" s="244"/>
      <c r="DU97" s="244"/>
      <c r="DV97" s="244"/>
      <c r="DW97" s="244"/>
      <c r="DX97" s="244"/>
      <c r="DY97" s="244"/>
      <c r="DZ97" s="244"/>
      <c r="EA97" s="244"/>
      <c r="EB97" s="244"/>
      <c r="EC97" s="244"/>
      <c r="ED97" s="244"/>
      <c r="EE97" s="244"/>
      <c r="EF97" s="244"/>
      <c r="EG97" s="244"/>
      <c r="EH97" s="244"/>
      <c r="EI97" s="244"/>
      <c r="EJ97" s="244"/>
      <c r="EK97" s="244"/>
      <c r="EL97" s="244"/>
      <c r="EM97" s="244"/>
      <c r="EN97" s="244"/>
      <c r="EO97" s="244"/>
      <c r="EP97" s="244"/>
      <c r="EQ97" s="244"/>
      <c r="ER97" s="244"/>
      <c r="ES97" s="244"/>
      <c r="ET97" s="244"/>
      <c r="EU97" s="244"/>
      <c r="EV97" s="244"/>
      <c r="EW97" s="244"/>
      <c r="EX97" s="244"/>
      <c r="EY97" s="244"/>
      <c r="EZ97" s="244"/>
      <c r="FA97" s="244"/>
      <c r="FB97" s="244"/>
      <c r="FC97" s="244"/>
      <c r="FD97" s="244"/>
      <c r="FE97" s="244"/>
      <c r="FF97" s="244"/>
      <c r="FG97" s="244"/>
      <c r="FH97" s="244"/>
      <c r="FI97" s="244"/>
      <c r="FJ97" s="244"/>
      <c r="FK97" s="244"/>
      <c r="FL97" s="244"/>
      <c r="FM97" s="244"/>
      <c r="FN97" s="244"/>
      <c r="FO97" s="244"/>
      <c r="FP97" s="244"/>
      <c r="FQ97" s="244"/>
      <c r="FR97" s="244"/>
      <c r="FS97" s="244"/>
      <c r="FT97" s="244"/>
      <c r="FU97" s="244"/>
      <c r="FV97" s="244"/>
      <c r="FW97" s="244"/>
      <c r="FX97" s="244"/>
      <c r="FY97" s="244"/>
      <c r="FZ97" s="244"/>
      <c r="GA97" s="244"/>
      <c r="GB97" s="244"/>
      <c r="GC97" s="244"/>
      <c r="GD97" s="244"/>
      <c r="GE97" s="244"/>
      <c r="GF97" s="244"/>
      <c r="GG97" s="244"/>
      <c r="GH97" s="244"/>
      <c r="GI97" s="244"/>
      <c r="GJ97" s="244"/>
      <c r="GK97" s="244"/>
      <c r="GL97" s="244"/>
      <c r="GM97" s="244"/>
      <c r="GN97" s="244"/>
      <c r="GO97" s="244"/>
      <c r="GP97" s="244"/>
      <c r="GQ97" s="244"/>
      <c r="GR97" s="244"/>
      <c r="GS97" s="244"/>
      <c r="GT97" s="244"/>
      <c r="GU97" s="244"/>
      <c r="GV97" s="244"/>
      <c r="GW97" s="244"/>
      <c r="GX97" s="244"/>
      <c r="GY97" s="244"/>
      <c r="GZ97" s="244"/>
      <c r="HA97" s="244"/>
      <c r="HB97" s="244"/>
      <c r="HC97" s="249"/>
      <c r="HD97" s="249"/>
      <c r="HE97" s="249"/>
      <c r="HF97" s="249"/>
      <c r="HG97" s="249"/>
      <c r="HH97" s="249"/>
      <c r="HI97" s="249"/>
      <c r="HJ97" s="249"/>
      <c r="HK97" s="249"/>
      <c r="HL97" s="249"/>
      <c r="HM97" s="249"/>
      <c r="HN97" s="249"/>
      <c r="HO97" s="249"/>
      <c r="HP97" s="249"/>
      <c r="HQ97" s="249"/>
      <c r="HR97" s="249"/>
      <c r="HS97" s="249"/>
      <c r="HT97" s="249"/>
      <c r="HU97" s="249"/>
      <c r="HV97" s="249"/>
      <c r="HW97" s="249"/>
      <c r="HX97" s="249"/>
      <c r="HY97" s="249"/>
      <c r="HZ97" s="249"/>
      <c r="IA97" s="249"/>
      <c r="IB97" s="249"/>
      <c r="IC97" s="249"/>
    </row>
    <row r="98" s="163" customFormat="1" spans="1:237">
      <c r="A98" s="224">
        <v>7</v>
      </c>
      <c r="B98" s="225" t="s">
        <v>80</v>
      </c>
      <c r="C98" s="226"/>
      <c r="D98" s="226"/>
      <c r="E98" s="227"/>
      <c r="F98" s="186">
        <v>82</v>
      </c>
      <c r="G98" s="186">
        <v>82</v>
      </c>
      <c r="H98" s="186">
        <v>82</v>
      </c>
      <c r="I98" s="216"/>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4"/>
      <c r="DK98" s="244"/>
      <c r="DL98" s="244"/>
      <c r="DM98" s="244"/>
      <c r="DN98" s="244"/>
      <c r="DO98" s="244"/>
      <c r="DP98" s="244"/>
      <c r="DQ98" s="244"/>
      <c r="DR98" s="244"/>
      <c r="DS98" s="244"/>
      <c r="DT98" s="244"/>
      <c r="DU98" s="244"/>
      <c r="DV98" s="244"/>
      <c r="DW98" s="244"/>
      <c r="DX98" s="244"/>
      <c r="DY98" s="244"/>
      <c r="DZ98" s="244"/>
      <c r="EA98" s="244"/>
      <c r="EB98" s="244"/>
      <c r="EC98" s="244"/>
      <c r="ED98" s="244"/>
      <c r="EE98" s="244"/>
      <c r="EF98" s="244"/>
      <c r="EG98" s="244"/>
      <c r="EH98" s="244"/>
      <c r="EI98" s="244"/>
      <c r="EJ98" s="244"/>
      <c r="EK98" s="244"/>
      <c r="EL98" s="244"/>
      <c r="EM98" s="244"/>
      <c r="EN98" s="244"/>
      <c r="EO98" s="244"/>
      <c r="EP98" s="244"/>
      <c r="EQ98" s="244"/>
      <c r="ER98" s="244"/>
      <c r="ES98" s="244"/>
      <c r="ET98" s="244"/>
      <c r="EU98" s="244"/>
      <c r="EV98" s="244"/>
      <c r="EW98" s="244"/>
      <c r="EX98" s="244"/>
      <c r="EY98" s="244"/>
      <c r="EZ98" s="244"/>
      <c r="FA98" s="244"/>
      <c r="FB98" s="244"/>
      <c r="FC98" s="244"/>
      <c r="FD98" s="244"/>
      <c r="FE98" s="244"/>
      <c r="FF98" s="244"/>
      <c r="FG98" s="244"/>
      <c r="FH98" s="244"/>
      <c r="FI98" s="244"/>
      <c r="FJ98" s="244"/>
      <c r="FK98" s="244"/>
      <c r="FL98" s="244"/>
      <c r="FM98" s="244"/>
      <c r="FN98" s="244"/>
      <c r="FO98" s="244"/>
      <c r="FP98" s="244"/>
      <c r="FQ98" s="244"/>
      <c r="FR98" s="244"/>
      <c r="FS98" s="244"/>
      <c r="FT98" s="244"/>
      <c r="FU98" s="244"/>
      <c r="FV98" s="244"/>
      <c r="FW98" s="244"/>
      <c r="FX98" s="244"/>
      <c r="FY98" s="244"/>
      <c r="FZ98" s="244"/>
      <c r="GA98" s="244"/>
      <c r="GB98" s="244"/>
      <c r="GC98" s="244"/>
      <c r="GD98" s="244"/>
      <c r="GE98" s="244"/>
      <c r="GF98" s="244"/>
      <c r="GG98" s="244"/>
      <c r="GH98" s="244"/>
      <c r="GI98" s="244"/>
      <c r="GJ98" s="244"/>
      <c r="GK98" s="244"/>
      <c r="GL98" s="244"/>
      <c r="GM98" s="244"/>
      <c r="GN98" s="244"/>
      <c r="GO98" s="244"/>
      <c r="GP98" s="244"/>
      <c r="GQ98" s="244"/>
      <c r="GR98" s="244"/>
      <c r="GS98" s="244"/>
      <c r="GT98" s="244"/>
      <c r="GU98" s="244"/>
      <c r="GV98" s="244"/>
      <c r="GW98" s="244"/>
      <c r="GX98" s="244"/>
      <c r="GY98" s="244"/>
      <c r="GZ98" s="244"/>
      <c r="HA98" s="244"/>
      <c r="HB98" s="244"/>
      <c r="HC98" s="249"/>
      <c r="HD98" s="249"/>
      <c r="HE98" s="249"/>
      <c r="HF98" s="249"/>
      <c r="HG98" s="249"/>
      <c r="HH98" s="249"/>
      <c r="HI98" s="249"/>
      <c r="HJ98" s="249"/>
      <c r="HK98" s="249"/>
      <c r="HL98" s="249"/>
      <c r="HM98" s="249"/>
      <c r="HN98" s="249"/>
      <c r="HO98" s="249"/>
      <c r="HP98" s="249"/>
      <c r="HQ98" s="249"/>
      <c r="HR98" s="249"/>
      <c r="HS98" s="249"/>
      <c r="HT98" s="249"/>
      <c r="HU98" s="249"/>
      <c r="HV98" s="249"/>
      <c r="HW98" s="249"/>
      <c r="HX98" s="249"/>
      <c r="HY98" s="249"/>
      <c r="HZ98" s="249"/>
      <c r="IA98" s="249"/>
      <c r="IB98" s="249"/>
      <c r="IC98" s="249"/>
    </row>
    <row r="99" s="163" customFormat="1" spans="1:237">
      <c r="A99" s="230"/>
      <c r="B99" s="192" t="s">
        <v>21</v>
      </c>
      <c r="C99" s="193"/>
      <c r="D99" s="193"/>
      <c r="E99" s="194"/>
      <c r="F99" s="186">
        <v>82</v>
      </c>
      <c r="G99" s="186">
        <v>82</v>
      </c>
      <c r="H99" s="186">
        <v>82</v>
      </c>
      <c r="I99" s="216"/>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c r="CO99" s="244"/>
      <c r="CP99" s="244"/>
      <c r="CQ99" s="244"/>
      <c r="CR99" s="244"/>
      <c r="CS99" s="244"/>
      <c r="CT99" s="244"/>
      <c r="CU99" s="244"/>
      <c r="CV99" s="244"/>
      <c r="CW99" s="244"/>
      <c r="CX99" s="244"/>
      <c r="CY99" s="244"/>
      <c r="CZ99" s="244"/>
      <c r="DA99" s="244"/>
      <c r="DB99" s="244"/>
      <c r="DC99" s="244"/>
      <c r="DD99" s="244"/>
      <c r="DE99" s="244"/>
      <c r="DF99" s="244"/>
      <c r="DG99" s="244"/>
      <c r="DH99" s="244"/>
      <c r="DI99" s="244"/>
      <c r="DJ99" s="244"/>
      <c r="DK99" s="244"/>
      <c r="DL99" s="244"/>
      <c r="DM99" s="244"/>
      <c r="DN99" s="244"/>
      <c r="DO99" s="244"/>
      <c r="DP99" s="244"/>
      <c r="DQ99" s="244"/>
      <c r="DR99" s="244"/>
      <c r="DS99" s="244"/>
      <c r="DT99" s="244"/>
      <c r="DU99" s="244"/>
      <c r="DV99" s="244"/>
      <c r="DW99" s="244"/>
      <c r="DX99" s="244"/>
      <c r="DY99" s="244"/>
      <c r="DZ99" s="244"/>
      <c r="EA99" s="244"/>
      <c r="EB99" s="244"/>
      <c r="EC99" s="244"/>
      <c r="ED99" s="244"/>
      <c r="EE99" s="244"/>
      <c r="EF99" s="244"/>
      <c r="EG99" s="244"/>
      <c r="EH99" s="244"/>
      <c r="EI99" s="244"/>
      <c r="EJ99" s="244"/>
      <c r="EK99" s="244"/>
      <c r="EL99" s="244"/>
      <c r="EM99" s="244"/>
      <c r="EN99" s="244"/>
      <c r="EO99" s="244"/>
      <c r="EP99" s="244"/>
      <c r="EQ99" s="244"/>
      <c r="ER99" s="244"/>
      <c r="ES99" s="244"/>
      <c r="ET99" s="244"/>
      <c r="EU99" s="244"/>
      <c r="EV99" s="244"/>
      <c r="EW99" s="244"/>
      <c r="EX99" s="244"/>
      <c r="EY99" s="244"/>
      <c r="EZ99" s="244"/>
      <c r="FA99" s="244"/>
      <c r="FB99" s="244"/>
      <c r="FC99" s="244"/>
      <c r="FD99" s="244"/>
      <c r="FE99" s="244"/>
      <c r="FF99" s="244"/>
      <c r="FG99" s="244"/>
      <c r="FH99" s="244"/>
      <c r="FI99" s="244"/>
      <c r="FJ99" s="244"/>
      <c r="FK99" s="244"/>
      <c r="FL99" s="244"/>
      <c r="FM99" s="244"/>
      <c r="FN99" s="244"/>
      <c r="FO99" s="244"/>
      <c r="FP99" s="244"/>
      <c r="FQ99" s="244"/>
      <c r="FR99" s="244"/>
      <c r="FS99" s="244"/>
      <c r="FT99" s="244"/>
      <c r="FU99" s="244"/>
      <c r="FV99" s="244"/>
      <c r="FW99" s="244"/>
      <c r="FX99" s="244"/>
      <c r="FY99" s="244"/>
      <c r="FZ99" s="244"/>
      <c r="GA99" s="244"/>
      <c r="GB99" s="244"/>
      <c r="GC99" s="244"/>
      <c r="GD99" s="244"/>
      <c r="GE99" s="244"/>
      <c r="GF99" s="244"/>
      <c r="GG99" s="244"/>
      <c r="GH99" s="244"/>
      <c r="GI99" s="244"/>
      <c r="GJ99" s="244"/>
      <c r="GK99" s="244"/>
      <c r="GL99" s="244"/>
      <c r="GM99" s="244"/>
      <c r="GN99" s="244"/>
      <c r="GO99" s="244"/>
      <c r="GP99" s="244"/>
      <c r="GQ99" s="244"/>
      <c r="GR99" s="244"/>
      <c r="GS99" s="244"/>
      <c r="GT99" s="244"/>
      <c r="GU99" s="244"/>
      <c r="GV99" s="244"/>
      <c r="GW99" s="244"/>
      <c r="GX99" s="244"/>
      <c r="GY99" s="244"/>
      <c r="GZ99" s="244"/>
      <c r="HA99" s="244"/>
      <c r="HB99" s="244"/>
      <c r="HC99" s="249"/>
      <c r="HD99" s="249"/>
      <c r="HE99" s="249"/>
      <c r="HF99" s="249"/>
      <c r="HG99" s="249"/>
      <c r="HH99" s="249"/>
      <c r="HI99" s="249"/>
      <c r="HJ99" s="249"/>
      <c r="HK99" s="249"/>
      <c r="HL99" s="249"/>
      <c r="HM99" s="249"/>
      <c r="HN99" s="249"/>
      <c r="HO99" s="249"/>
      <c r="HP99" s="249"/>
      <c r="HQ99" s="249"/>
      <c r="HR99" s="249"/>
      <c r="HS99" s="249"/>
      <c r="HT99" s="249"/>
      <c r="HU99" s="249"/>
      <c r="HV99" s="249"/>
      <c r="HW99" s="249"/>
      <c r="HX99" s="249"/>
      <c r="HY99" s="249"/>
      <c r="HZ99" s="249"/>
      <c r="IA99" s="249"/>
      <c r="IB99" s="249"/>
      <c r="IC99" s="249"/>
    </row>
    <row r="100" s="163" customFormat="1" spans="1:237">
      <c r="A100" s="224">
        <v>8</v>
      </c>
      <c r="B100" s="225" t="s">
        <v>81</v>
      </c>
      <c r="C100" s="226"/>
      <c r="D100" s="226"/>
      <c r="E100" s="227"/>
      <c r="F100" s="186">
        <v>100</v>
      </c>
      <c r="G100" s="186">
        <v>100</v>
      </c>
      <c r="H100" s="186">
        <v>100</v>
      </c>
      <c r="I100" s="245"/>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c r="CO100" s="244"/>
      <c r="CP100" s="244"/>
      <c r="CQ100" s="244"/>
      <c r="CR100" s="244"/>
      <c r="CS100" s="244"/>
      <c r="CT100" s="244"/>
      <c r="CU100" s="244"/>
      <c r="CV100" s="244"/>
      <c r="CW100" s="244"/>
      <c r="CX100" s="244"/>
      <c r="CY100" s="244"/>
      <c r="CZ100" s="244"/>
      <c r="DA100" s="244"/>
      <c r="DB100" s="244"/>
      <c r="DC100" s="244"/>
      <c r="DD100" s="244"/>
      <c r="DE100" s="244"/>
      <c r="DF100" s="244"/>
      <c r="DG100" s="244"/>
      <c r="DH100" s="244"/>
      <c r="DI100" s="244"/>
      <c r="DJ100" s="244"/>
      <c r="DK100" s="244"/>
      <c r="DL100" s="244"/>
      <c r="DM100" s="244"/>
      <c r="DN100" s="244"/>
      <c r="DO100" s="244"/>
      <c r="DP100" s="244"/>
      <c r="DQ100" s="244"/>
      <c r="DR100" s="244"/>
      <c r="DS100" s="244"/>
      <c r="DT100" s="244"/>
      <c r="DU100" s="244"/>
      <c r="DV100" s="244"/>
      <c r="DW100" s="244"/>
      <c r="DX100" s="244"/>
      <c r="DY100" s="244"/>
      <c r="DZ100" s="244"/>
      <c r="EA100" s="244"/>
      <c r="EB100" s="244"/>
      <c r="EC100" s="244"/>
      <c r="ED100" s="244"/>
      <c r="EE100" s="244"/>
      <c r="EF100" s="244"/>
      <c r="EG100" s="244"/>
      <c r="EH100" s="244"/>
      <c r="EI100" s="244"/>
      <c r="EJ100" s="244"/>
      <c r="EK100" s="244"/>
      <c r="EL100" s="244"/>
      <c r="EM100" s="244"/>
      <c r="EN100" s="244"/>
      <c r="EO100" s="244"/>
      <c r="EP100" s="244"/>
      <c r="EQ100" s="244"/>
      <c r="ER100" s="244"/>
      <c r="ES100" s="244"/>
      <c r="ET100" s="244"/>
      <c r="EU100" s="244"/>
      <c r="EV100" s="244"/>
      <c r="EW100" s="244"/>
      <c r="EX100" s="244"/>
      <c r="EY100" s="244"/>
      <c r="EZ100" s="244"/>
      <c r="FA100" s="244"/>
      <c r="FB100" s="244"/>
      <c r="FC100" s="244"/>
      <c r="FD100" s="244"/>
      <c r="FE100" s="244"/>
      <c r="FF100" s="244"/>
      <c r="FG100" s="244"/>
      <c r="FH100" s="244"/>
      <c r="FI100" s="244"/>
      <c r="FJ100" s="244"/>
      <c r="FK100" s="244"/>
      <c r="FL100" s="244"/>
      <c r="FM100" s="244"/>
      <c r="FN100" s="244"/>
      <c r="FO100" s="244"/>
      <c r="FP100" s="244"/>
      <c r="FQ100" s="244"/>
      <c r="FR100" s="244"/>
      <c r="FS100" s="244"/>
      <c r="FT100" s="244"/>
      <c r="FU100" s="244"/>
      <c r="FV100" s="244"/>
      <c r="FW100" s="244"/>
      <c r="FX100" s="244"/>
      <c r="FY100" s="244"/>
      <c r="FZ100" s="244"/>
      <c r="GA100" s="244"/>
      <c r="GB100" s="244"/>
      <c r="GC100" s="244"/>
      <c r="GD100" s="244"/>
      <c r="GE100" s="244"/>
      <c r="GF100" s="244"/>
      <c r="GG100" s="244"/>
      <c r="GH100" s="244"/>
      <c r="GI100" s="244"/>
      <c r="GJ100" s="244"/>
      <c r="GK100" s="244"/>
      <c r="GL100" s="244"/>
      <c r="GM100" s="244"/>
      <c r="GN100" s="244"/>
      <c r="GO100" s="244"/>
      <c r="GP100" s="244"/>
      <c r="GQ100" s="244"/>
      <c r="GR100" s="244"/>
      <c r="GS100" s="244"/>
      <c r="GT100" s="244"/>
      <c r="GU100" s="244"/>
      <c r="GV100" s="244"/>
      <c r="GW100" s="244"/>
      <c r="GX100" s="244"/>
      <c r="GY100" s="244"/>
      <c r="GZ100" s="244"/>
      <c r="HA100" s="244"/>
      <c r="HB100" s="244"/>
      <c r="HC100" s="249"/>
      <c r="HD100" s="249"/>
      <c r="HE100" s="249"/>
      <c r="HF100" s="249"/>
      <c r="HG100" s="249"/>
      <c r="HH100" s="249"/>
      <c r="HI100" s="249"/>
      <c r="HJ100" s="249"/>
      <c r="HK100" s="249"/>
      <c r="HL100" s="249"/>
      <c r="HM100" s="249"/>
      <c r="HN100" s="249"/>
      <c r="HO100" s="249"/>
      <c r="HP100" s="249"/>
      <c r="HQ100" s="249"/>
      <c r="HR100" s="249"/>
      <c r="HS100" s="249"/>
      <c r="HT100" s="249"/>
      <c r="HU100" s="249"/>
      <c r="HV100" s="249"/>
      <c r="HW100" s="249"/>
      <c r="HX100" s="249"/>
      <c r="HY100" s="249"/>
      <c r="HZ100" s="249"/>
      <c r="IA100" s="249"/>
      <c r="IB100" s="249"/>
      <c r="IC100" s="249"/>
    </row>
    <row r="101" s="163" customFormat="1" spans="1:237">
      <c r="A101" s="230"/>
      <c r="B101" s="192" t="s">
        <v>21</v>
      </c>
      <c r="C101" s="193"/>
      <c r="D101" s="193"/>
      <c r="E101" s="194"/>
      <c r="F101" s="186">
        <v>100</v>
      </c>
      <c r="G101" s="186">
        <v>100</v>
      </c>
      <c r="H101" s="186">
        <v>100</v>
      </c>
      <c r="I101" s="245"/>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S101" s="244"/>
      <c r="CT101" s="244"/>
      <c r="CU101" s="244"/>
      <c r="CV101" s="244"/>
      <c r="CW101" s="244"/>
      <c r="CX101" s="244"/>
      <c r="CY101" s="244"/>
      <c r="CZ101" s="244"/>
      <c r="DA101" s="244"/>
      <c r="DB101" s="244"/>
      <c r="DC101" s="244"/>
      <c r="DD101" s="244"/>
      <c r="DE101" s="244"/>
      <c r="DF101" s="244"/>
      <c r="DG101" s="244"/>
      <c r="DH101" s="244"/>
      <c r="DI101" s="244"/>
      <c r="DJ101" s="244"/>
      <c r="DK101" s="244"/>
      <c r="DL101" s="244"/>
      <c r="DM101" s="244"/>
      <c r="DN101" s="244"/>
      <c r="DO101" s="244"/>
      <c r="DP101" s="244"/>
      <c r="DQ101" s="244"/>
      <c r="DR101" s="244"/>
      <c r="DS101" s="244"/>
      <c r="DT101" s="244"/>
      <c r="DU101" s="244"/>
      <c r="DV101" s="244"/>
      <c r="DW101" s="244"/>
      <c r="DX101" s="244"/>
      <c r="DY101" s="244"/>
      <c r="DZ101" s="244"/>
      <c r="EA101" s="244"/>
      <c r="EB101" s="244"/>
      <c r="EC101" s="244"/>
      <c r="ED101" s="244"/>
      <c r="EE101" s="244"/>
      <c r="EF101" s="244"/>
      <c r="EG101" s="244"/>
      <c r="EH101" s="244"/>
      <c r="EI101" s="244"/>
      <c r="EJ101" s="244"/>
      <c r="EK101" s="244"/>
      <c r="EL101" s="244"/>
      <c r="EM101" s="244"/>
      <c r="EN101" s="244"/>
      <c r="EO101" s="244"/>
      <c r="EP101" s="244"/>
      <c r="EQ101" s="244"/>
      <c r="ER101" s="244"/>
      <c r="ES101" s="244"/>
      <c r="ET101" s="244"/>
      <c r="EU101" s="244"/>
      <c r="EV101" s="244"/>
      <c r="EW101" s="244"/>
      <c r="EX101" s="244"/>
      <c r="EY101" s="244"/>
      <c r="EZ101" s="244"/>
      <c r="FA101" s="244"/>
      <c r="FB101" s="244"/>
      <c r="FC101" s="244"/>
      <c r="FD101" s="244"/>
      <c r="FE101" s="244"/>
      <c r="FF101" s="244"/>
      <c r="FG101" s="244"/>
      <c r="FH101" s="244"/>
      <c r="FI101" s="244"/>
      <c r="FJ101" s="244"/>
      <c r="FK101" s="244"/>
      <c r="FL101" s="244"/>
      <c r="FM101" s="244"/>
      <c r="FN101" s="244"/>
      <c r="FO101" s="244"/>
      <c r="FP101" s="244"/>
      <c r="FQ101" s="244"/>
      <c r="FR101" s="244"/>
      <c r="FS101" s="244"/>
      <c r="FT101" s="244"/>
      <c r="FU101" s="244"/>
      <c r="FV101" s="244"/>
      <c r="FW101" s="244"/>
      <c r="FX101" s="244"/>
      <c r="FY101" s="244"/>
      <c r="FZ101" s="244"/>
      <c r="GA101" s="244"/>
      <c r="GB101" s="244"/>
      <c r="GC101" s="244"/>
      <c r="GD101" s="244"/>
      <c r="GE101" s="244"/>
      <c r="GF101" s="244"/>
      <c r="GG101" s="244"/>
      <c r="GH101" s="244"/>
      <c r="GI101" s="244"/>
      <c r="GJ101" s="244"/>
      <c r="GK101" s="244"/>
      <c r="GL101" s="244"/>
      <c r="GM101" s="244"/>
      <c r="GN101" s="244"/>
      <c r="GO101" s="244"/>
      <c r="GP101" s="244"/>
      <c r="GQ101" s="244"/>
      <c r="GR101" s="244"/>
      <c r="GS101" s="244"/>
      <c r="GT101" s="244"/>
      <c r="GU101" s="244"/>
      <c r="GV101" s="244"/>
      <c r="GW101" s="244"/>
      <c r="GX101" s="244"/>
      <c r="GY101" s="244"/>
      <c r="GZ101" s="244"/>
      <c r="HA101" s="244"/>
      <c r="HB101" s="244"/>
      <c r="HC101" s="249"/>
      <c r="HD101" s="249"/>
      <c r="HE101" s="249"/>
      <c r="HF101" s="249"/>
      <c r="HG101" s="249"/>
      <c r="HH101" s="249"/>
      <c r="HI101" s="249"/>
      <c r="HJ101" s="249"/>
      <c r="HK101" s="249"/>
      <c r="HL101" s="249"/>
      <c r="HM101" s="249"/>
      <c r="HN101" s="249"/>
      <c r="HO101" s="249"/>
      <c r="HP101" s="249"/>
      <c r="HQ101" s="249"/>
      <c r="HR101" s="249"/>
      <c r="HS101" s="249"/>
      <c r="HT101" s="249"/>
      <c r="HU101" s="249"/>
      <c r="HV101" s="249"/>
      <c r="HW101" s="249"/>
      <c r="HX101" s="249"/>
      <c r="HY101" s="249"/>
      <c r="HZ101" s="249"/>
      <c r="IA101" s="249"/>
      <c r="IB101" s="249"/>
      <c r="IC101" s="249"/>
    </row>
    <row r="102" s="163" customFormat="1" spans="1:237">
      <c r="A102" s="224">
        <v>9</v>
      </c>
      <c r="B102" s="225" t="s">
        <v>82</v>
      </c>
      <c r="C102" s="226"/>
      <c r="D102" s="226"/>
      <c r="E102" s="227"/>
      <c r="F102" s="186"/>
      <c r="G102" s="186"/>
      <c r="H102" s="186"/>
      <c r="I102" s="245"/>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4"/>
      <c r="DF102" s="244"/>
      <c r="DG102" s="244"/>
      <c r="DH102" s="244"/>
      <c r="DI102" s="244"/>
      <c r="DJ102" s="244"/>
      <c r="DK102" s="244"/>
      <c r="DL102" s="244"/>
      <c r="DM102" s="244"/>
      <c r="DN102" s="244"/>
      <c r="DO102" s="244"/>
      <c r="DP102" s="244"/>
      <c r="DQ102" s="244"/>
      <c r="DR102" s="244"/>
      <c r="DS102" s="244"/>
      <c r="DT102" s="244"/>
      <c r="DU102" s="244"/>
      <c r="DV102" s="244"/>
      <c r="DW102" s="244"/>
      <c r="DX102" s="244"/>
      <c r="DY102" s="244"/>
      <c r="DZ102" s="244"/>
      <c r="EA102" s="244"/>
      <c r="EB102" s="244"/>
      <c r="EC102" s="244"/>
      <c r="ED102" s="244"/>
      <c r="EE102" s="244"/>
      <c r="EF102" s="244"/>
      <c r="EG102" s="244"/>
      <c r="EH102" s="244"/>
      <c r="EI102" s="244"/>
      <c r="EJ102" s="244"/>
      <c r="EK102" s="244"/>
      <c r="EL102" s="244"/>
      <c r="EM102" s="244"/>
      <c r="EN102" s="244"/>
      <c r="EO102" s="244"/>
      <c r="EP102" s="244"/>
      <c r="EQ102" s="244"/>
      <c r="ER102" s="244"/>
      <c r="ES102" s="244"/>
      <c r="ET102" s="244"/>
      <c r="EU102" s="244"/>
      <c r="EV102" s="244"/>
      <c r="EW102" s="244"/>
      <c r="EX102" s="244"/>
      <c r="EY102" s="244"/>
      <c r="EZ102" s="244"/>
      <c r="FA102" s="244"/>
      <c r="FB102" s="244"/>
      <c r="FC102" s="244"/>
      <c r="FD102" s="244"/>
      <c r="FE102" s="244"/>
      <c r="FF102" s="244"/>
      <c r="FG102" s="244"/>
      <c r="FH102" s="244"/>
      <c r="FI102" s="244"/>
      <c r="FJ102" s="244"/>
      <c r="FK102" s="244"/>
      <c r="FL102" s="244"/>
      <c r="FM102" s="244"/>
      <c r="FN102" s="244"/>
      <c r="FO102" s="244"/>
      <c r="FP102" s="244"/>
      <c r="FQ102" s="244"/>
      <c r="FR102" s="244"/>
      <c r="FS102" s="244"/>
      <c r="FT102" s="244"/>
      <c r="FU102" s="244"/>
      <c r="FV102" s="244"/>
      <c r="FW102" s="244"/>
      <c r="FX102" s="244"/>
      <c r="FY102" s="244"/>
      <c r="FZ102" s="244"/>
      <c r="GA102" s="244"/>
      <c r="GB102" s="244"/>
      <c r="GC102" s="244"/>
      <c r="GD102" s="244"/>
      <c r="GE102" s="244"/>
      <c r="GF102" s="244"/>
      <c r="GG102" s="244"/>
      <c r="GH102" s="244"/>
      <c r="GI102" s="244"/>
      <c r="GJ102" s="244"/>
      <c r="GK102" s="244"/>
      <c r="GL102" s="244"/>
      <c r="GM102" s="244"/>
      <c r="GN102" s="244"/>
      <c r="GO102" s="244"/>
      <c r="GP102" s="244"/>
      <c r="GQ102" s="244"/>
      <c r="GR102" s="244"/>
      <c r="GS102" s="244"/>
      <c r="GT102" s="244"/>
      <c r="GU102" s="244"/>
      <c r="GV102" s="244"/>
      <c r="GW102" s="244"/>
      <c r="GX102" s="244"/>
      <c r="GY102" s="244"/>
      <c r="GZ102" s="244"/>
      <c r="HA102" s="244"/>
      <c r="HB102" s="244"/>
      <c r="HC102" s="249"/>
      <c r="HD102" s="249"/>
      <c r="HE102" s="249"/>
      <c r="HF102" s="249"/>
      <c r="HG102" s="249"/>
      <c r="HH102" s="249"/>
      <c r="HI102" s="249"/>
      <c r="HJ102" s="249"/>
      <c r="HK102" s="249"/>
      <c r="HL102" s="249"/>
      <c r="HM102" s="249"/>
      <c r="HN102" s="249"/>
      <c r="HO102" s="249"/>
      <c r="HP102" s="249"/>
      <c r="HQ102" s="249"/>
      <c r="HR102" s="249"/>
      <c r="HS102" s="249"/>
      <c r="HT102" s="249"/>
      <c r="HU102" s="249"/>
      <c r="HV102" s="249"/>
      <c r="HW102" s="249"/>
      <c r="HX102" s="249"/>
      <c r="HY102" s="249"/>
      <c r="HZ102" s="249"/>
      <c r="IA102" s="249"/>
      <c r="IB102" s="249"/>
      <c r="IC102" s="249"/>
    </row>
    <row r="103" s="163" customFormat="1" spans="1:237">
      <c r="A103" s="230"/>
      <c r="B103" s="192" t="s">
        <v>21</v>
      </c>
      <c r="C103" s="193"/>
      <c r="D103" s="193"/>
      <c r="E103" s="194"/>
      <c r="F103" s="186"/>
      <c r="G103" s="186"/>
      <c r="H103" s="186"/>
      <c r="I103" s="245"/>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c r="CO103" s="244"/>
      <c r="CP103" s="244"/>
      <c r="CQ103" s="244"/>
      <c r="CR103" s="244"/>
      <c r="CS103" s="244"/>
      <c r="CT103" s="244"/>
      <c r="CU103" s="244"/>
      <c r="CV103" s="244"/>
      <c r="CW103" s="244"/>
      <c r="CX103" s="244"/>
      <c r="CY103" s="244"/>
      <c r="CZ103" s="244"/>
      <c r="DA103" s="244"/>
      <c r="DB103" s="244"/>
      <c r="DC103" s="244"/>
      <c r="DD103" s="244"/>
      <c r="DE103" s="244"/>
      <c r="DF103" s="244"/>
      <c r="DG103" s="244"/>
      <c r="DH103" s="244"/>
      <c r="DI103" s="244"/>
      <c r="DJ103" s="244"/>
      <c r="DK103" s="244"/>
      <c r="DL103" s="244"/>
      <c r="DM103" s="244"/>
      <c r="DN103" s="244"/>
      <c r="DO103" s="244"/>
      <c r="DP103" s="244"/>
      <c r="DQ103" s="244"/>
      <c r="DR103" s="244"/>
      <c r="DS103" s="244"/>
      <c r="DT103" s="244"/>
      <c r="DU103" s="244"/>
      <c r="DV103" s="244"/>
      <c r="DW103" s="244"/>
      <c r="DX103" s="244"/>
      <c r="DY103" s="244"/>
      <c r="DZ103" s="244"/>
      <c r="EA103" s="244"/>
      <c r="EB103" s="244"/>
      <c r="EC103" s="244"/>
      <c r="ED103" s="244"/>
      <c r="EE103" s="244"/>
      <c r="EF103" s="244"/>
      <c r="EG103" s="244"/>
      <c r="EH103" s="244"/>
      <c r="EI103" s="244"/>
      <c r="EJ103" s="244"/>
      <c r="EK103" s="244"/>
      <c r="EL103" s="244"/>
      <c r="EM103" s="244"/>
      <c r="EN103" s="244"/>
      <c r="EO103" s="244"/>
      <c r="EP103" s="244"/>
      <c r="EQ103" s="244"/>
      <c r="ER103" s="244"/>
      <c r="ES103" s="244"/>
      <c r="ET103" s="244"/>
      <c r="EU103" s="244"/>
      <c r="EV103" s="244"/>
      <c r="EW103" s="244"/>
      <c r="EX103" s="244"/>
      <c r="EY103" s="244"/>
      <c r="EZ103" s="244"/>
      <c r="FA103" s="244"/>
      <c r="FB103" s="244"/>
      <c r="FC103" s="244"/>
      <c r="FD103" s="244"/>
      <c r="FE103" s="244"/>
      <c r="FF103" s="244"/>
      <c r="FG103" s="244"/>
      <c r="FH103" s="244"/>
      <c r="FI103" s="244"/>
      <c r="FJ103" s="244"/>
      <c r="FK103" s="244"/>
      <c r="FL103" s="244"/>
      <c r="FM103" s="244"/>
      <c r="FN103" s="244"/>
      <c r="FO103" s="244"/>
      <c r="FP103" s="244"/>
      <c r="FQ103" s="244"/>
      <c r="FR103" s="244"/>
      <c r="FS103" s="244"/>
      <c r="FT103" s="244"/>
      <c r="FU103" s="244"/>
      <c r="FV103" s="244"/>
      <c r="FW103" s="244"/>
      <c r="FX103" s="244"/>
      <c r="FY103" s="244"/>
      <c r="FZ103" s="244"/>
      <c r="GA103" s="244"/>
      <c r="GB103" s="244"/>
      <c r="GC103" s="244"/>
      <c r="GD103" s="244"/>
      <c r="GE103" s="244"/>
      <c r="GF103" s="244"/>
      <c r="GG103" s="244"/>
      <c r="GH103" s="244"/>
      <c r="GI103" s="244"/>
      <c r="GJ103" s="244"/>
      <c r="GK103" s="244"/>
      <c r="GL103" s="244"/>
      <c r="GM103" s="244"/>
      <c r="GN103" s="244"/>
      <c r="GO103" s="244"/>
      <c r="GP103" s="244"/>
      <c r="GQ103" s="244"/>
      <c r="GR103" s="244"/>
      <c r="GS103" s="244"/>
      <c r="GT103" s="244"/>
      <c r="GU103" s="244"/>
      <c r="GV103" s="244"/>
      <c r="GW103" s="244"/>
      <c r="GX103" s="244"/>
      <c r="GY103" s="244"/>
      <c r="GZ103" s="244"/>
      <c r="HA103" s="244"/>
      <c r="HB103" s="244"/>
      <c r="HC103" s="249"/>
      <c r="HD103" s="249"/>
      <c r="HE103" s="249"/>
      <c r="HF103" s="249"/>
      <c r="HG103" s="249"/>
      <c r="HH103" s="249"/>
      <c r="HI103" s="249"/>
      <c r="HJ103" s="249"/>
      <c r="HK103" s="249"/>
      <c r="HL103" s="249"/>
      <c r="HM103" s="249"/>
      <c r="HN103" s="249"/>
      <c r="HO103" s="249"/>
      <c r="HP103" s="249"/>
      <c r="HQ103" s="249"/>
      <c r="HR103" s="249"/>
      <c r="HS103" s="249"/>
      <c r="HT103" s="249"/>
      <c r="HU103" s="249"/>
      <c r="HV103" s="249"/>
      <c r="HW103" s="249"/>
      <c r="HX103" s="249"/>
      <c r="HY103" s="249"/>
      <c r="HZ103" s="249"/>
      <c r="IA103" s="249"/>
      <c r="IB103" s="249"/>
      <c r="IC103" s="249"/>
    </row>
    <row r="104" s="163" customFormat="1" spans="1:237">
      <c r="A104" s="231">
        <v>10</v>
      </c>
      <c r="B104" s="232" t="s">
        <v>83</v>
      </c>
      <c r="C104" s="233"/>
      <c r="D104" s="233"/>
      <c r="E104" s="234"/>
      <c r="F104" s="186"/>
      <c r="G104" s="186"/>
      <c r="H104" s="186"/>
      <c r="I104" s="216"/>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c r="CO104" s="244"/>
      <c r="CP104" s="244"/>
      <c r="CQ104" s="244"/>
      <c r="CR104" s="244"/>
      <c r="CS104" s="244"/>
      <c r="CT104" s="244"/>
      <c r="CU104" s="244"/>
      <c r="CV104" s="244"/>
      <c r="CW104" s="244"/>
      <c r="CX104" s="244"/>
      <c r="CY104" s="244"/>
      <c r="CZ104" s="244"/>
      <c r="DA104" s="244"/>
      <c r="DB104" s="244"/>
      <c r="DC104" s="244"/>
      <c r="DD104" s="244"/>
      <c r="DE104" s="244"/>
      <c r="DF104" s="244"/>
      <c r="DG104" s="244"/>
      <c r="DH104" s="244"/>
      <c r="DI104" s="244"/>
      <c r="DJ104" s="244"/>
      <c r="DK104" s="244"/>
      <c r="DL104" s="244"/>
      <c r="DM104" s="244"/>
      <c r="DN104" s="244"/>
      <c r="DO104" s="244"/>
      <c r="DP104" s="244"/>
      <c r="DQ104" s="244"/>
      <c r="DR104" s="244"/>
      <c r="DS104" s="244"/>
      <c r="DT104" s="244"/>
      <c r="DU104" s="244"/>
      <c r="DV104" s="244"/>
      <c r="DW104" s="244"/>
      <c r="DX104" s="244"/>
      <c r="DY104" s="244"/>
      <c r="DZ104" s="244"/>
      <c r="EA104" s="244"/>
      <c r="EB104" s="244"/>
      <c r="EC104" s="244"/>
      <c r="ED104" s="244"/>
      <c r="EE104" s="244"/>
      <c r="EF104" s="244"/>
      <c r="EG104" s="244"/>
      <c r="EH104" s="244"/>
      <c r="EI104" s="244"/>
      <c r="EJ104" s="244"/>
      <c r="EK104" s="244"/>
      <c r="EL104" s="244"/>
      <c r="EM104" s="244"/>
      <c r="EN104" s="244"/>
      <c r="EO104" s="244"/>
      <c r="EP104" s="244"/>
      <c r="EQ104" s="244"/>
      <c r="ER104" s="244"/>
      <c r="ES104" s="244"/>
      <c r="ET104" s="244"/>
      <c r="EU104" s="244"/>
      <c r="EV104" s="244"/>
      <c r="EW104" s="244"/>
      <c r="EX104" s="244"/>
      <c r="EY104" s="244"/>
      <c r="EZ104" s="244"/>
      <c r="FA104" s="244"/>
      <c r="FB104" s="244"/>
      <c r="FC104" s="244"/>
      <c r="FD104" s="244"/>
      <c r="FE104" s="244"/>
      <c r="FF104" s="244"/>
      <c r="FG104" s="244"/>
      <c r="FH104" s="244"/>
      <c r="FI104" s="244"/>
      <c r="FJ104" s="244"/>
      <c r="FK104" s="244"/>
      <c r="FL104" s="244"/>
      <c r="FM104" s="244"/>
      <c r="FN104" s="244"/>
      <c r="FO104" s="244"/>
      <c r="FP104" s="244"/>
      <c r="FQ104" s="244"/>
      <c r="FR104" s="244"/>
      <c r="FS104" s="244"/>
      <c r="FT104" s="244"/>
      <c r="FU104" s="244"/>
      <c r="FV104" s="244"/>
      <c r="FW104" s="244"/>
      <c r="FX104" s="244"/>
      <c r="FY104" s="244"/>
      <c r="FZ104" s="244"/>
      <c r="GA104" s="244"/>
      <c r="GB104" s="244"/>
      <c r="GC104" s="244"/>
      <c r="GD104" s="244"/>
      <c r="GE104" s="244"/>
      <c r="GF104" s="244"/>
      <c r="GG104" s="244"/>
      <c r="GH104" s="244"/>
      <c r="GI104" s="244"/>
      <c r="GJ104" s="244"/>
      <c r="GK104" s="244"/>
      <c r="GL104" s="244"/>
      <c r="GM104" s="244"/>
      <c r="GN104" s="244"/>
      <c r="GO104" s="244"/>
      <c r="GP104" s="244"/>
      <c r="GQ104" s="244"/>
      <c r="GR104" s="244"/>
      <c r="GS104" s="244"/>
      <c r="GT104" s="244"/>
      <c r="GU104" s="244"/>
      <c r="GV104" s="244"/>
      <c r="GW104" s="244"/>
      <c r="GX104" s="244"/>
      <c r="GY104" s="244"/>
      <c r="GZ104" s="244"/>
      <c r="HA104" s="244"/>
      <c r="HB104" s="244"/>
      <c r="HC104" s="249"/>
      <c r="HD104" s="249"/>
      <c r="HE104" s="249"/>
      <c r="HF104" s="249"/>
      <c r="HG104" s="249"/>
      <c r="HH104" s="249"/>
      <c r="HI104" s="249"/>
      <c r="HJ104" s="249"/>
      <c r="HK104" s="249"/>
      <c r="HL104" s="249"/>
      <c r="HM104" s="249"/>
      <c r="HN104" s="249"/>
      <c r="HO104" s="249"/>
      <c r="HP104" s="249"/>
      <c r="HQ104" s="249"/>
      <c r="HR104" s="249"/>
      <c r="HS104" s="249"/>
      <c r="HT104" s="249"/>
      <c r="HU104" s="249"/>
      <c r="HV104" s="249"/>
      <c r="HW104" s="249"/>
      <c r="HX104" s="249"/>
      <c r="HY104" s="249"/>
      <c r="HZ104" s="249"/>
      <c r="IA104" s="249"/>
      <c r="IB104" s="249"/>
      <c r="IC104" s="249"/>
    </row>
    <row r="105" s="163" customFormat="1" spans="1:237">
      <c r="A105" s="231"/>
      <c r="B105" s="192" t="s">
        <v>21</v>
      </c>
      <c r="C105" s="193"/>
      <c r="D105" s="193"/>
      <c r="E105" s="194"/>
      <c r="F105" s="186"/>
      <c r="G105" s="186"/>
      <c r="H105" s="186"/>
      <c r="I105" s="245"/>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44"/>
      <c r="EB105" s="244"/>
      <c r="EC105" s="244"/>
      <c r="ED105" s="244"/>
      <c r="EE105" s="244"/>
      <c r="EF105" s="244"/>
      <c r="EG105" s="244"/>
      <c r="EH105" s="244"/>
      <c r="EI105" s="244"/>
      <c r="EJ105" s="244"/>
      <c r="EK105" s="244"/>
      <c r="EL105" s="244"/>
      <c r="EM105" s="244"/>
      <c r="EN105" s="244"/>
      <c r="EO105" s="244"/>
      <c r="EP105" s="244"/>
      <c r="EQ105" s="244"/>
      <c r="ER105" s="244"/>
      <c r="ES105" s="244"/>
      <c r="ET105" s="244"/>
      <c r="EU105" s="244"/>
      <c r="EV105" s="244"/>
      <c r="EW105" s="244"/>
      <c r="EX105" s="244"/>
      <c r="EY105" s="244"/>
      <c r="EZ105" s="244"/>
      <c r="FA105" s="244"/>
      <c r="FB105" s="244"/>
      <c r="FC105" s="244"/>
      <c r="FD105" s="244"/>
      <c r="FE105" s="244"/>
      <c r="FF105" s="244"/>
      <c r="FG105" s="244"/>
      <c r="FH105" s="244"/>
      <c r="FI105" s="244"/>
      <c r="FJ105" s="244"/>
      <c r="FK105" s="244"/>
      <c r="FL105" s="244"/>
      <c r="FM105" s="244"/>
      <c r="FN105" s="244"/>
      <c r="FO105" s="244"/>
      <c r="FP105" s="244"/>
      <c r="FQ105" s="244"/>
      <c r="FR105" s="244"/>
      <c r="FS105" s="244"/>
      <c r="FT105" s="244"/>
      <c r="FU105" s="244"/>
      <c r="FV105" s="244"/>
      <c r="FW105" s="244"/>
      <c r="FX105" s="244"/>
      <c r="FY105" s="244"/>
      <c r="FZ105" s="244"/>
      <c r="GA105" s="244"/>
      <c r="GB105" s="244"/>
      <c r="GC105" s="244"/>
      <c r="GD105" s="244"/>
      <c r="GE105" s="244"/>
      <c r="GF105" s="244"/>
      <c r="GG105" s="244"/>
      <c r="GH105" s="244"/>
      <c r="GI105" s="244"/>
      <c r="GJ105" s="244"/>
      <c r="GK105" s="244"/>
      <c r="GL105" s="244"/>
      <c r="GM105" s="244"/>
      <c r="GN105" s="244"/>
      <c r="GO105" s="244"/>
      <c r="GP105" s="244"/>
      <c r="GQ105" s="244"/>
      <c r="GR105" s="244"/>
      <c r="GS105" s="244"/>
      <c r="GT105" s="244"/>
      <c r="GU105" s="244"/>
      <c r="GV105" s="244"/>
      <c r="GW105" s="244"/>
      <c r="GX105" s="244"/>
      <c r="GY105" s="244"/>
      <c r="GZ105" s="244"/>
      <c r="HA105" s="244"/>
      <c r="HB105" s="244"/>
      <c r="HC105" s="249"/>
      <c r="HD105" s="249"/>
      <c r="HE105" s="249"/>
      <c r="HF105" s="249"/>
      <c r="HG105" s="249"/>
      <c r="HH105" s="249"/>
      <c r="HI105" s="249"/>
      <c r="HJ105" s="249"/>
      <c r="HK105" s="249"/>
      <c r="HL105" s="249"/>
      <c r="HM105" s="249"/>
      <c r="HN105" s="249"/>
      <c r="HO105" s="249"/>
      <c r="HP105" s="249"/>
      <c r="HQ105" s="249"/>
      <c r="HR105" s="249"/>
      <c r="HS105" s="249"/>
      <c r="HT105" s="249"/>
      <c r="HU105" s="249"/>
      <c r="HV105" s="249"/>
      <c r="HW105" s="249"/>
      <c r="HX105" s="249"/>
      <c r="HY105" s="249"/>
      <c r="HZ105" s="249"/>
      <c r="IA105" s="249"/>
      <c r="IB105" s="249"/>
      <c r="IC105" s="249"/>
    </row>
    <row r="106" s="168" customFormat="1" spans="1:237">
      <c r="A106" s="219" t="s">
        <v>84</v>
      </c>
      <c r="B106" s="220"/>
      <c r="C106" s="220"/>
      <c r="D106" s="220"/>
      <c r="E106" s="221"/>
      <c r="F106" s="229">
        <v>940</v>
      </c>
      <c r="G106" s="229">
        <v>940</v>
      </c>
      <c r="H106" s="229">
        <v>940</v>
      </c>
      <c r="I106" s="242"/>
      <c r="J106" s="243"/>
      <c r="K106" s="243"/>
      <c r="L106" s="243"/>
      <c r="M106" s="243"/>
      <c r="N106" s="243"/>
      <c r="O106" s="243"/>
      <c r="P106" s="243"/>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c r="CO106" s="241"/>
      <c r="CP106" s="241"/>
      <c r="CQ106" s="241"/>
      <c r="CR106" s="241"/>
      <c r="CS106" s="241"/>
      <c r="CT106" s="241"/>
      <c r="CU106" s="241"/>
      <c r="CV106" s="241"/>
      <c r="CW106" s="241"/>
      <c r="CX106" s="241"/>
      <c r="CY106" s="241"/>
      <c r="CZ106" s="241"/>
      <c r="DA106" s="241"/>
      <c r="DB106" s="241"/>
      <c r="DC106" s="241"/>
      <c r="DD106" s="241"/>
      <c r="DE106" s="241"/>
      <c r="DF106" s="241"/>
      <c r="DG106" s="241"/>
      <c r="DH106" s="241"/>
      <c r="DI106" s="241"/>
      <c r="DJ106" s="241"/>
      <c r="DK106" s="241"/>
      <c r="DL106" s="241"/>
      <c r="DM106" s="241"/>
      <c r="DN106" s="241"/>
      <c r="DO106" s="241"/>
      <c r="DP106" s="241"/>
      <c r="DQ106" s="241"/>
      <c r="DR106" s="241"/>
      <c r="DS106" s="241"/>
      <c r="DT106" s="241"/>
      <c r="DU106" s="241"/>
      <c r="DV106" s="241"/>
      <c r="DW106" s="241"/>
      <c r="DX106" s="241"/>
      <c r="DY106" s="241"/>
      <c r="DZ106" s="241"/>
      <c r="EA106" s="241"/>
      <c r="EB106" s="241"/>
      <c r="EC106" s="241"/>
      <c r="ED106" s="241"/>
      <c r="EE106" s="241"/>
      <c r="EF106" s="241"/>
      <c r="EG106" s="241"/>
      <c r="EH106" s="241"/>
      <c r="EI106" s="241"/>
      <c r="EJ106" s="241"/>
      <c r="EK106" s="241"/>
      <c r="EL106" s="241"/>
      <c r="EM106" s="241"/>
      <c r="EN106" s="241"/>
      <c r="EO106" s="241"/>
      <c r="EP106" s="241"/>
      <c r="EQ106" s="241"/>
      <c r="ER106" s="241"/>
      <c r="ES106" s="241"/>
      <c r="ET106" s="241"/>
      <c r="EU106" s="241"/>
      <c r="EV106" s="241"/>
      <c r="EW106" s="241"/>
      <c r="EX106" s="241"/>
      <c r="EY106" s="241"/>
      <c r="EZ106" s="241"/>
      <c r="FA106" s="241"/>
      <c r="FB106" s="241"/>
      <c r="FC106" s="241"/>
      <c r="FD106" s="241"/>
      <c r="FE106" s="241"/>
      <c r="FF106" s="241"/>
      <c r="FG106" s="241"/>
      <c r="FH106" s="241"/>
      <c r="FI106" s="241"/>
      <c r="FJ106" s="241"/>
      <c r="FK106" s="241"/>
      <c r="FL106" s="241"/>
      <c r="FM106" s="241"/>
      <c r="FN106" s="241"/>
      <c r="FO106" s="241"/>
      <c r="FP106" s="241"/>
      <c r="FQ106" s="241"/>
      <c r="FR106" s="241"/>
      <c r="FS106" s="241"/>
      <c r="FT106" s="241"/>
      <c r="FU106" s="241"/>
      <c r="FV106" s="241"/>
      <c r="FW106" s="241"/>
      <c r="FX106" s="241"/>
      <c r="FY106" s="241"/>
      <c r="FZ106" s="241"/>
      <c r="GA106" s="241"/>
      <c r="GB106" s="241"/>
      <c r="GC106" s="241"/>
      <c r="GD106" s="241"/>
      <c r="GE106" s="241"/>
      <c r="GF106" s="241"/>
      <c r="GG106" s="241"/>
      <c r="GH106" s="241"/>
      <c r="GI106" s="241"/>
      <c r="GJ106" s="241"/>
      <c r="GK106" s="241"/>
      <c r="GL106" s="241"/>
      <c r="GM106" s="241"/>
      <c r="GN106" s="241"/>
      <c r="GO106" s="241"/>
      <c r="GP106" s="241"/>
      <c r="GQ106" s="241"/>
      <c r="GR106" s="241"/>
      <c r="GS106" s="241"/>
      <c r="GT106" s="241"/>
      <c r="GU106" s="241"/>
      <c r="GV106" s="241"/>
      <c r="GW106" s="241"/>
      <c r="GX106" s="241"/>
      <c r="GY106" s="241"/>
      <c r="GZ106" s="241"/>
      <c r="HA106" s="241"/>
      <c r="HB106" s="241"/>
      <c r="HC106" s="247"/>
      <c r="HD106" s="247"/>
      <c r="HE106" s="247"/>
      <c r="HF106" s="247"/>
      <c r="HG106" s="247"/>
      <c r="HH106" s="247"/>
      <c r="HI106" s="247"/>
      <c r="HJ106" s="247"/>
      <c r="HK106" s="247"/>
      <c r="HL106" s="247"/>
      <c r="HM106" s="247"/>
      <c r="HN106" s="247"/>
      <c r="HO106" s="247"/>
      <c r="HP106" s="247"/>
      <c r="HQ106" s="247"/>
      <c r="HR106" s="247"/>
      <c r="HS106" s="247"/>
      <c r="HT106" s="247"/>
      <c r="HU106" s="247"/>
      <c r="HV106" s="247"/>
      <c r="HW106" s="247"/>
      <c r="HX106" s="247"/>
      <c r="HY106" s="247"/>
      <c r="HZ106" s="247"/>
      <c r="IA106" s="247"/>
      <c r="IB106" s="247"/>
      <c r="IC106" s="247"/>
    </row>
    <row r="107" s="169" customFormat="1" spans="1:237">
      <c r="A107" s="219" t="s">
        <v>71</v>
      </c>
      <c r="B107" s="220"/>
      <c r="C107" s="220"/>
      <c r="D107" s="220"/>
      <c r="E107" s="221"/>
      <c r="F107" s="229">
        <v>940</v>
      </c>
      <c r="G107" s="229">
        <v>940</v>
      </c>
      <c r="H107" s="229">
        <v>940</v>
      </c>
      <c r="I107" s="242"/>
      <c r="J107" s="241"/>
      <c r="K107" s="241"/>
      <c r="L107" s="241"/>
      <c r="M107" s="241"/>
      <c r="N107" s="241"/>
      <c r="O107" s="241"/>
      <c r="P107" s="241"/>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c r="CO107" s="243"/>
      <c r="CP107" s="243"/>
      <c r="CQ107" s="243"/>
      <c r="CR107" s="243"/>
      <c r="CS107" s="243"/>
      <c r="CT107" s="243"/>
      <c r="CU107" s="243"/>
      <c r="CV107" s="243"/>
      <c r="CW107" s="243"/>
      <c r="CX107" s="243"/>
      <c r="CY107" s="243"/>
      <c r="CZ107" s="243"/>
      <c r="DA107" s="243"/>
      <c r="DB107" s="243"/>
      <c r="DC107" s="243"/>
      <c r="DD107" s="243"/>
      <c r="DE107" s="243"/>
      <c r="DF107" s="243"/>
      <c r="DG107" s="243"/>
      <c r="DH107" s="243"/>
      <c r="DI107" s="243"/>
      <c r="DJ107" s="243"/>
      <c r="DK107" s="243"/>
      <c r="DL107" s="243"/>
      <c r="DM107" s="243"/>
      <c r="DN107" s="243"/>
      <c r="DO107" s="243"/>
      <c r="DP107" s="243"/>
      <c r="DQ107" s="243"/>
      <c r="DR107" s="243"/>
      <c r="DS107" s="243"/>
      <c r="DT107" s="243"/>
      <c r="DU107" s="243"/>
      <c r="DV107" s="243"/>
      <c r="DW107" s="243"/>
      <c r="DX107" s="243"/>
      <c r="DY107" s="243"/>
      <c r="DZ107" s="243"/>
      <c r="EA107" s="243"/>
      <c r="EB107" s="243"/>
      <c r="EC107" s="243"/>
      <c r="ED107" s="243"/>
      <c r="EE107" s="243"/>
      <c r="EF107" s="243"/>
      <c r="EG107" s="243"/>
      <c r="EH107" s="243"/>
      <c r="EI107" s="243"/>
      <c r="EJ107" s="243"/>
      <c r="EK107" s="243"/>
      <c r="EL107" s="243"/>
      <c r="EM107" s="243"/>
      <c r="EN107" s="243"/>
      <c r="EO107" s="243"/>
      <c r="EP107" s="243"/>
      <c r="EQ107" s="243"/>
      <c r="ER107" s="243"/>
      <c r="ES107" s="243"/>
      <c r="ET107" s="243"/>
      <c r="EU107" s="243"/>
      <c r="EV107" s="243"/>
      <c r="EW107" s="243"/>
      <c r="EX107" s="243"/>
      <c r="EY107" s="243"/>
      <c r="EZ107" s="243"/>
      <c r="FA107" s="243"/>
      <c r="FB107" s="243"/>
      <c r="FC107" s="243"/>
      <c r="FD107" s="243"/>
      <c r="FE107" s="243"/>
      <c r="FF107" s="243"/>
      <c r="FG107" s="243"/>
      <c r="FH107" s="243"/>
      <c r="FI107" s="243"/>
      <c r="FJ107" s="243"/>
      <c r="FK107" s="243"/>
      <c r="FL107" s="243"/>
      <c r="FM107" s="243"/>
      <c r="FN107" s="243"/>
      <c r="FO107" s="243"/>
      <c r="FP107" s="243"/>
      <c r="FQ107" s="243"/>
      <c r="FR107" s="243"/>
      <c r="FS107" s="243"/>
      <c r="FT107" s="243"/>
      <c r="FU107" s="243"/>
      <c r="FV107" s="243"/>
      <c r="FW107" s="243"/>
      <c r="FX107" s="243"/>
      <c r="FY107" s="243"/>
      <c r="FZ107" s="243"/>
      <c r="GA107" s="243"/>
      <c r="GB107" s="243"/>
      <c r="GC107" s="243"/>
      <c r="GD107" s="243"/>
      <c r="GE107" s="243"/>
      <c r="GF107" s="243"/>
      <c r="GG107" s="243"/>
      <c r="GH107" s="243"/>
      <c r="GI107" s="243"/>
      <c r="GJ107" s="243"/>
      <c r="GK107" s="243"/>
      <c r="GL107" s="243"/>
      <c r="GM107" s="243"/>
      <c r="GN107" s="243"/>
      <c r="GO107" s="243"/>
      <c r="GP107" s="243"/>
      <c r="GQ107" s="243"/>
      <c r="GR107" s="243"/>
      <c r="GS107" s="243"/>
      <c r="GT107" s="243"/>
      <c r="GU107" s="243"/>
      <c r="GV107" s="243"/>
      <c r="GW107" s="243"/>
      <c r="GX107" s="243"/>
      <c r="GY107" s="243"/>
      <c r="GZ107" s="243"/>
      <c r="HA107" s="243"/>
      <c r="HB107" s="243"/>
      <c r="HC107" s="248"/>
      <c r="HD107" s="248"/>
      <c r="HE107" s="248"/>
      <c r="HF107" s="248"/>
      <c r="HG107" s="248"/>
      <c r="HH107" s="248"/>
      <c r="HI107" s="248"/>
      <c r="HJ107" s="248"/>
      <c r="HK107" s="248"/>
      <c r="HL107" s="248"/>
      <c r="HM107" s="248"/>
      <c r="HN107" s="248"/>
      <c r="HO107" s="248"/>
      <c r="HP107" s="248"/>
      <c r="HQ107" s="248"/>
      <c r="HR107" s="248"/>
      <c r="HS107" s="248"/>
      <c r="HT107" s="248"/>
      <c r="HU107" s="248"/>
      <c r="HV107" s="248"/>
      <c r="HW107" s="248"/>
      <c r="HX107" s="248"/>
      <c r="HY107" s="248"/>
      <c r="HZ107" s="248"/>
      <c r="IA107" s="248"/>
      <c r="IB107" s="248"/>
      <c r="IC107" s="248"/>
    </row>
    <row r="108" s="168" customFormat="1" spans="1:237">
      <c r="A108" s="219" t="s">
        <v>72</v>
      </c>
      <c r="B108" s="220"/>
      <c r="C108" s="220"/>
      <c r="D108" s="220"/>
      <c r="E108" s="221"/>
      <c r="F108" s="229">
        <v>940</v>
      </c>
      <c r="G108" s="229">
        <v>940</v>
      </c>
      <c r="H108" s="229">
        <v>940</v>
      </c>
      <c r="I108" s="242"/>
      <c r="J108" s="244"/>
      <c r="K108" s="244"/>
      <c r="L108" s="244"/>
      <c r="M108" s="244"/>
      <c r="N108" s="244"/>
      <c r="O108" s="244"/>
      <c r="P108" s="244"/>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c r="CQ108" s="241"/>
      <c r="CR108" s="241"/>
      <c r="CS108" s="241"/>
      <c r="CT108" s="241"/>
      <c r="CU108" s="241"/>
      <c r="CV108" s="241"/>
      <c r="CW108" s="241"/>
      <c r="CX108" s="241"/>
      <c r="CY108" s="241"/>
      <c r="CZ108" s="241"/>
      <c r="DA108" s="241"/>
      <c r="DB108" s="241"/>
      <c r="DC108" s="241"/>
      <c r="DD108" s="241"/>
      <c r="DE108" s="241"/>
      <c r="DF108" s="241"/>
      <c r="DG108" s="241"/>
      <c r="DH108" s="241"/>
      <c r="DI108" s="241"/>
      <c r="DJ108" s="241"/>
      <c r="DK108" s="241"/>
      <c r="DL108" s="241"/>
      <c r="DM108" s="241"/>
      <c r="DN108" s="241"/>
      <c r="DO108" s="241"/>
      <c r="DP108" s="241"/>
      <c r="DQ108" s="241"/>
      <c r="DR108" s="241"/>
      <c r="DS108" s="241"/>
      <c r="DT108" s="241"/>
      <c r="DU108" s="241"/>
      <c r="DV108" s="241"/>
      <c r="DW108" s="241"/>
      <c r="DX108" s="241"/>
      <c r="DY108" s="241"/>
      <c r="DZ108" s="241"/>
      <c r="EA108" s="241"/>
      <c r="EB108" s="241"/>
      <c r="EC108" s="241"/>
      <c r="ED108" s="241"/>
      <c r="EE108" s="241"/>
      <c r="EF108" s="241"/>
      <c r="EG108" s="241"/>
      <c r="EH108" s="241"/>
      <c r="EI108" s="241"/>
      <c r="EJ108" s="241"/>
      <c r="EK108" s="241"/>
      <c r="EL108" s="241"/>
      <c r="EM108" s="241"/>
      <c r="EN108" s="241"/>
      <c r="EO108" s="241"/>
      <c r="EP108" s="241"/>
      <c r="EQ108" s="241"/>
      <c r="ER108" s="241"/>
      <c r="ES108" s="241"/>
      <c r="ET108" s="241"/>
      <c r="EU108" s="241"/>
      <c r="EV108" s="241"/>
      <c r="EW108" s="241"/>
      <c r="EX108" s="241"/>
      <c r="EY108" s="241"/>
      <c r="EZ108" s="241"/>
      <c r="FA108" s="241"/>
      <c r="FB108" s="241"/>
      <c r="FC108" s="241"/>
      <c r="FD108" s="241"/>
      <c r="FE108" s="241"/>
      <c r="FF108" s="241"/>
      <c r="FG108" s="241"/>
      <c r="FH108" s="241"/>
      <c r="FI108" s="241"/>
      <c r="FJ108" s="241"/>
      <c r="FK108" s="241"/>
      <c r="FL108" s="241"/>
      <c r="FM108" s="241"/>
      <c r="FN108" s="241"/>
      <c r="FO108" s="241"/>
      <c r="FP108" s="241"/>
      <c r="FQ108" s="241"/>
      <c r="FR108" s="241"/>
      <c r="FS108" s="241"/>
      <c r="FT108" s="241"/>
      <c r="FU108" s="241"/>
      <c r="FV108" s="241"/>
      <c r="FW108" s="241"/>
      <c r="FX108" s="241"/>
      <c r="FY108" s="241"/>
      <c r="FZ108" s="241"/>
      <c r="GA108" s="241"/>
      <c r="GB108" s="241"/>
      <c r="GC108" s="241"/>
      <c r="GD108" s="241"/>
      <c r="GE108" s="241"/>
      <c r="GF108" s="241"/>
      <c r="GG108" s="241"/>
      <c r="GH108" s="241"/>
      <c r="GI108" s="241"/>
      <c r="GJ108" s="241"/>
      <c r="GK108" s="241"/>
      <c r="GL108" s="241"/>
      <c r="GM108" s="241"/>
      <c r="GN108" s="241"/>
      <c r="GO108" s="241"/>
      <c r="GP108" s="241"/>
      <c r="GQ108" s="241"/>
      <c r="GR108" s="241"/>
      <c r="GS108" s="241"/>
      <c r="GT108" s="241"/>
      <c r="GU108" s="241"/>
      <c r="GV108" s="241"/>
      <c r="GW108" s="241"/>
      <c r="GX108" s="241"/>
      <c r="GY108" s="241"/>
      <c r="GZ108" s="241"/>
      <c r="HA108" s="241"/>
      <c r="HB108" s="241"/>
      <c r="HC108" s="247"/>
      <c r="HD108" s="247"/>
      <c r="HE108" s="247"/>
      <c r="HF108" s="247"/>
      <c r="HG108" s="247"/>
      <c r="HH108" s="247"/>
      <c r="HI108" s="247"/>
      <c r="HJ108" s="247"/>
      <c r="HK108" s="247"/>
      <c r="HL108" s="247"/>
      <c r="HM108" s="247"/>
      <c r="HN108" s="247"/>
      <c r="HO108" s="247"/>
      <c r="HP108" s="247"/>
      <c r="HQ108" s="247"/>
      <c r="HR108" s="247"/>
      <c r="HS108" s="247"/>
      <c r="HT108" s="247"/>
      <c r="HU108" s="247"/>
      <c r="HV108" s="247"/>
      <c r="HW108" s="247"/>
      <c r="HX108" s="247"/>
      <c r="HY108" s="247"/>
      <c r="HZ108" s="247"/>
      <c r="IA108" s="247"/>
      <c r="IB108" s="247"/>
      <c r="IC108" s="247"/>
    </row>
    <row r="109" s="163" customFormat="1" spans="1:237">
      <c r="A109" s="235">
        <v>1</v>
      </c>
      <c r="B109" s="236" t="s">
        <v>85</v>
      </c>
      <c r="C109" s="236"/>
      <c r="D109" s="236"/>
      <c r="E109" s="236"/>
      <c r="F109" s="229">
        <v>940</v>
      </c>
      <c r="G109" s="229">
        <v>940</v>
      </c>
      <c r="H109" s="229">
        <v>940</v>
      </c>
      <c r="I109" s="245"/>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c r="CO109" s="244"/>
      <c r="CP109" s="244"/>
      <c r="CQ109" s="244"/>
      <c r="CR109" s="244"/>
      <c r="CS109" s="244"/>
      <c r="CT109" s="244"/>
      <c r="CU109" s="244"/>
      <c r="CV109" s="244"/>
      <c r="CW109" s="244"/>
      <c r="CX109" s="244"/>
      <c r="CY109" s="244"/>
      <c r="CZ109" s="244"/>
      <c r="DA109" s="244"/>
      <c r="DB109" s="244"/>
      <c r="DC109" s="244"/>
      <c r="DD109" s="244"/>
      <c r="DE109" s="244"/>
      <c r="DF109" s="244"/>
      <c r="DG109" s="244"/>
      <c r="DH109" s="244"/>
      <c r="DI109" s="244"/>
      <c r="DJ109" s="244"/>
      <c r="DK109" s="244"/>
      <c r="DL109" s="244"/>
      <c r="DM109" s="244"/>
      <c r="DN109" s="244"/>
      <c r="DO109" s="244"/>
      <c r="DP109" s="244"/>
      <c r="DQ109" s="244"/>
      <c r="DR109" s="244"/>
      <c r="DS109" s="244"/>
      <c r="DT109" s="244"/>
      <c r="DU109" s="244"/>
      <c r="DV109" s="244"/>
      <c r="DW109" s="244"/>
      <c r="DX109" s="244"/>
      <c r="DY109" s="244"/>
      <c r="DZ109" s="244"/>
      <c r="EA109" s="244"/>
      <c r="EB109" s="244"/>
      <c r="EC109" s="244"/>
      <c r="ED109" s="244"/>
      <c r="EE109" s="244"/>
      <c r="EF109" s="244"/>
      <c r="EG109" s="244"/>
      <c r="EH109" s="244"/>
      <c r="EI109" s="244"/>
      <c r="EJ109" s="244"/>
      <c r="EK109" s="244"/>
      <c r="EL109" s="244"/>
      <c r="EM109" s="244"/>
      <c r="EN109" s="244"/>
      <c r="EO109" s="244"/>
      <c r="EP109" s="244"/>
      <c r="EQ109" s="244"/>
      <c r="ER109" s="244"/>
      <c r="ES109" s="244"/>
      <c r="ET109" s="244"/>
      <c r="EU109" s="244"/>
      <c r="EV109" s="244"/>
      <c r="EW109" s="244"/>
      <c r="EX109" s="244"/>
      <c r="EY109" s="244"/>
      <c r="EZ109" s="244"/>
      <c r="FA109" s="244"/>
      <c r="FB109" s="244"/>
      <c r="FC109" s="244"/>
      <c r="FD109" s="244"/>
      <c r="FE109" s="244"/>
      <c r="FF109" s="244"/>
      <c r="FG109" s="244"/>
      <c r="FH109" s="244"/>
      <c r="FI109" s="244"/>
      <c r="FJ109" s="244"/>
      <c r="FK109" s="244"/>
      <c r="FL109" s="244"/>
      <c r="FM109" s="244"/>
      <c r="FN109" s="244"/>
      <c r="FO109" s="244"/>
      <c r="FP109" s="244"/>
      <c r="FQ109" s="244"/>
      <c r="FR109" s="244"/>
      <c r="FS109" s="244"/>
      <c r="FT109" s="244"/>
      <c r="FU109" s="244"/>
      <c r="FV109" s="244"/>
      <c r="FW109" s="244"/>
      <c r="FX109" s="244"/>
      <c r="FY109" s="244"/>
      <c r="FZ109" s="244"/>
      <c r="GA109" s="244"/>
      <c r="GB109" s="244"/>
      <c r="GC109" s="244"/>
      <c r="GD109" s="244"/>
      <c r="GE109" s="244"/>
      <c r="GF109" s="244"/>
      <c r="GG109" s="244"/>
      <c r="GH109" s="244"/>
      <c r="GI109" s="244"/>
      <c r="GJ109" s="244"/>
      <c r="GK109" s="244"/>
      <c r="GL109" s="244"/>
      <c r="GM109" s="244"/>
      <c r="GN109" s="244"/>
      <c r="GO109" s="244"/>
      <c r="GP109" s="244"/>
      <c r="GQ109" s="244"/>
      <c r="GR109" s="244"/>
      <c r="GS109" s="244"/>
      <c r="GT109" s="244"/>
      <c r="GU109" s="244"/>
      <c r="GV109" s="244"/>
      <c r="GW109" s="244"/>
      <c r="GX109" s="244"/>
      <c r="GY109" s="244"/>
      <c r="GZ109" s="244"/>
      <c r="HA109" s="244"/>
      <c r="HB109" s="244"/>
      <c r="HC109" s="249"/>
      <c r="HD109" s="249"/>
      <c r="HE109" s="249"/>
      <c r="HF109" s="249"/>
      <c r="HG109" s="249"/>
      <c r="HH109" s="249"/>
      <c r="HI109" s="249"/>
      <c r="HJ109" s="249"/>
      <c r="HK109" s="249"/>
      <c r="HL109" s="249"/>
      <c r="HM109" s="249"/>
      <c r="HN109" s="249"/>
      <c r="HO109" s="249"/>
      <c r="HP109" s="249"/>
      <c r="HQ109" s="249"/>
      <c r="HR109" s="249"/>
      <c r="HS109" s="249"/>
      <c r="HT109" s="249"/>
      <c r="HU109" s="249"/>
      <c r="HV109" s="249"/>
      <c r="HW109" s="249"/>
      <c r="HX109" s="249"/>
      <c r="HY109" s="249"/>
      <c r="HZ109" s="249"/>
      <c r="IA109" s="249"/>
      <c r="IB109" s="249"/>
      <c r="IC109" s="249"/>
    </row>
    <row r="110" s="163" customFormat="1" spans="1:237">
      <c r="A110" s="237"/>
      <c r="B110" s="192" t="s">
        <v>21</v>
      </c>
      <c r="C110" s="193"/>
      <c r="D110" s="193"/>
      <c r="E110" s="194"/>
      <c r="F110" s="229">
        <v>940</v>
      </c>
      <c r="G110" s="229">
        <v>940</v>
      </c>
      <c r="H110" s="229">
        <v>940</v>
      </c>
      <c r="I110" s="245"/>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4"/>
      <c r="DF110" s="244"/>
      <c r="DG110" s="244"/>
      <c r="DH110" s="244"/>
      <c r="DI110" s="244"/>
      <c r="DJ110" s="244"/>
      <c r="DK110" s="244"/>
      <c r="DL110" s="244"/>
      <c r="DM110" s="244"/>
      <c r="DN110" s="244"/>
      <c r="DO110" s="244"/>
      <c r="DP110" s="244"/>
      <c r="DQ110" s="244"/>
      <c r="DR110" s="244"/>
      <c r="DS110" s="244"/>
      <c r="DT110" s="244"/>
      <c r="DU110" s="244"/>
      <c r="DV110" s="244"/>
      <c r="DW110" s="244"/>
      <c r="DX110" s="244"/>
      <c r="DY110" s="244"/>
      <c r="DZ110" s="244"/>
      <c r="EA110" s="244"/>
      <c r="EB110" s="244"/>
      <c r="EC110" s="244"/>
      <c r="ED110" s="244"/>
      <c r="EE110" s="244"/>
      <c r="EF110" s="244"/>
      <c r="EG110" s="244"/>
      <c r="EH110" s="244"/>
      <c r="EI110" s="244"/>
      <c r="EJ110" s="244"/>
      <c r="EK110" s="244"/>
      <c r="EL110" s="244"/>
      <c r="EM110" s="244"/>
      <c r="EN110" s="244"/>
      <c r="EO110" s="244"/>
      <c r="EP110" s="244"/>
      <c r="EQ110" s="244"/>
      <c r="ER110" s="244"/>
      <c r="ES110" s="244"/>
      <c r="ET110" s="244"/>
      <c r="EU110" s="244"/>
      <c r="EV110" s="244"/>
      <c r="EW110" s="244"/>
      <c r="EX110" s="244"/>
      <c r="EY110" s="244"/>
      <c r="EZ110" s="244"/>
      <c r="FA110" s="244"/>
      <c r="FB110" s="244"/>
      <c r="FC110" s="244"/>
      <c r="FD110" s="244"/>
      <c r="FE110" s="244"/>
      <c r="FF110" s="244"/>
      <c r="FG110" s="244"/>
      <c r="FH110" s="244"/>
      <c r="FI110" s="244"/>
      <c r="FJ110" s="244"/>
      <c r="FK110" s="244"/>
      <c r="FL110" s="244"/>
      <c r="FM110" s="244"/>
      <c r="FN110" s="244"/>
      <c r="FO110" s="244"/>
      <c r="FP110" s="244"/>
      <c r="FQ110" s="244"/>
      <c r="FR110" s="244"/>
      <c r="FS110" s="244"/>
      <c r="FT110" s="244"/>
      <c r="FU110" s="244"/>
      <c r="FV110" s="244"/>
      <c r="FW110" s="244"/>
      <c r="FX110" s="244"/>
      <c r="FY110" s="244"/>
      <c r="FZ110" s="244"/>
      <c r="GA110" s="244"/>
      <c r="GB110" s="244"/>
      <c r="GC110" s="244"/>
      <c r="GD110" s="244"/>
      <c r="GE110" s="244"/>
      <c r="GF110" s="244"/>
      <c r="GG110" s="244"/>
      <c r="GH110" s="244"/>
      <c r="GI110" s="244"/>
      <c r="GJ110" s="244"/>
      <c r="GK110" s="244"/>
      <c r="GL110" s="244"/>
      <c r="GM110" s="244"/>
      <c r="GN110" s="244"/>
      <c r="GO110" s="244"/>
      <c r="GP110" s="244"/>
      <c r="GQ110" s="244"/>
      <c r="GR110" s="244"/>
      <c r="GS110" s="244"/>
      <c r="GT110" s="244"/>
      <c r="GU110" s="244"/>
      <c r="GV110" s="244"/>
      <c r="GW110" s="244"/>
      <c r="GX110" s="244"/>
      <c r="GY110" s="244"/>
      <c r="GZ110" s="244"/>
      <c r="HA110" s="244"/>
      <c r="HB110" s="244"/>
      <c r="HC110" s="249"/>
      <c r="HD110" s="249"/>
      <c r="HE110" s="249"/>
      <c r="HF110" s="249"/>
      <c r="HG110" s="249"/>
      <c r="HH110" s="249"/>
      <c r="HI110" s="249"/>
      <c r="HJ110" s="249"/>
      <c r="HK110" s="249"/>
      <c r="HL110" s="249"/>
      <c r="HM110" s="249"/>
      <c r="HN110" s="249"/>
      <c r="HO110" s="249"/>
      <c r="HP110" s="249"/>
      <c r="HQ110" s="249"/>
      <c r="HR110" s="249"/>
      <c r="HS110" s="249"/>
      <c r="HT110" s="249"/>
      <c r="HU110" s="249"/>
      <c r="HV110" s="249"/>
      <c r="HW110" s="249"/>
      <c r="HX110" s="249"/>
      <c r="HY110" s="249"/>
      <c r="HZ110" s="249"/>
      <c r="IA110" s="249"/>
      <c r="IB110" s="249"/>
      <c r="IC110" s="249"/>
    </row>
    <row r="111" s="168" customFormat="1" spans="1:237">
      <c r="A111" s="219" t="s">
        <v>86</v>
      </c>
      <c r="B111" s="220"/>
      <c r="C111" s="220"/>
      <c r="D111" s="220"/>
      <c r="E111" s="221"/>
      <c r="F111" s="222">
        <f>F112</f>
        <v>1757.4</v>
      </c>
      <c r="G111" s="222">
        <f t="shared" ref="G111:H111" si="12">G112</f>
        <v>1757.4</v>
      </c>
      <c r="H111" s="222">
        <f t="shared" si="12"/>
        <v>1757.4</v>
      </c>
      <c r="I111" s="242"/>
      <c r="J111" s="243"/>
      <c r="K111" s="243"/>
      <c r="L111" s="243"/>
      <c r="M111" s="243"/>
      <c r="N111" s="243"/>
      <c r="O111" s="243"/>
      <c r="P111" s="243"/>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c r="CO111" s="241"/>
      <c r="CP111" s="241"/>
      <c r="CQ111" s="241"/>
      <c r="CR111" s="241"/>
      <c r="CS111" s="241"/>
      <c r="CT111" s="241"/>
      <c r="CU111" s="241"/>
      <c r="CV111" s="241"/>
      <c r="CW111" s="241"/>
      <c r="CX111" s="241"/>
      <c r="CY111" s="241"/>
      <c r="CZ111" s="241"/>
      <c r="DA111" s="241"/>
      <c r="DB111" s="241"/>
      <c r="DC111" s="241"/>
      <c r="DD111" s="241"/>
      <c r="DE111" s="241"/>
      <c r="DF111" s="241"/>
      <c r="DG111" s="241"/>
      <c r="DH111" s="241"/>
      <c r="DI111" s="241"/>
      <c r="DJ111" s="241"/>
      <c r="DK111" s="241"/>
      <c r="DL111" s="241"/>
      <c r="DM111" s="241"/>
      <c r="DN111" s="241"/>
      <c r="DO111" s="241"/>
      <c r="DP111" s="241"/>
      <c r="DQ111" s="241"/>
      <c r="DR111" s="241"/>
      <c r="DS111" s="241"/>
      <c r="DT111" s="241"/>
      <c r="DU111" s="241"/>
      <c r="DV111" s="241"/>
      <c r="DW111" s="241"/>
      <c r="DX111" s="241"/>
      <c r="DY111" s="241"/>
      <c r="DZ111" s="241"/>
      <c r="EA111" s="241"/>
      <c r="EB111" s="241"/>
      <c r="EC111" s="241"/>
      <c r="ED111" s="241"/>
      <c r="EE111" s="241"/>
      <c r="EF111" s="241"/>
      <c r="EG111" s="241"/>
      <c r="EH111" s="241"/>
      <c r="EI111" s="241"/>
      <c r="EJ111" s="241"/>
      <c r="EK111" s="241"/>
      <c r="EL111" s="241"/>
      <c r="EM111" s="241"/>
      <c r="EN111" s="241"/>
      <c r="EO111" s="241"/>
      <c r="EP111" s="241"/>
      <c r="EQ111" s="241"/>
      <c r="ER111" s="241"/>
      <c r="ES111" s="241"/>
      <c r="ET111" s="241"/>
      <c r="EU111" s="241"/>
      <c r="EV111" s="241"/>
      <c r="EW111" s="241"/>
      <c r="EX111" s="241"/>
      <c r="EY111" s="241"/>
      <c r="EZ111" s="241"/>
      <c r="FA111" s="241"/>
      <c r="FB111" s="241"/>
      <c r="FC111" s="241"/>
      <c r="FD111" s="241"/>
      <c r="FE111" s="241"/>
      <c r="FF111" s="241"/>
      <c r="FG111" s="241"/>
      <c r="FH111" s="241"/>
      <c r="FI111" s="241"/>
      <c r="FJ111" s="241"/>
      <c r="FK111" s="241"/>
      <c r="FL111" s="241"/>
      <c r="FM111" s="241"/>
      <c r="FN111" s="241"/>
      <c r="FO111" s="241"/>
      <c r="FP111" s="241"/>
      <c r="FQ111" s="241"/>
      <c r="FR111" s="241"/>
      <c r="FS111" s="241"/>
      <c r="FT111" s="241"/>
      <c r="FU111" s="241"/>
      <c r="FV111" s="241"/>
      <c r="FW111" s="241"/>
      <c r="FX111" s="241"/>
      <c r="FY111" s="241"/>
      <c r="FZ111" s="241"/>
      <c r="GA111" s="241"/>
      <c r="GB111" s="241"/>
      <c r="GC111" s="241"/>
      <c r="GD111" s="241"/>
      <c r="GE111" s="241"/>
      <c r="GF111" s="241"/>
      <c r="GG111" s="241"/>
      <c r="GH111" s="241"/>
      <c r="GI111" s="241"/>
      <c r="GJ111" s="241"/>
      <c r="GK111" s="241"/>
      <c r="GL111" s="241"/>
      <c r="GM111" s="241"/>
      <c r="GN111" s="241"/>
      <c r="GO111" s="241"/>
      <c r="GP111" s="241"/>
      <c r="GQ111" s="241"/>
      <c r="GR111" s="241"/>
      <c r="GS111" s="241"/>
      <c r="GT111" s="241"/>
      <c r="GU111" s="241"/>
      <c r="GV111" s="241"/>
      <c r="GW111" s="241"/>
      <c r="GX111" s="241"/>
      <c r="GY111" s="241"/>
      <c r="GZ111" s="241"/>
      <c r="HA111" s="241"/>
      <c r="HB111" s="241"/>
      <c r="HC111" s="247"/>
      <c r="HD111" s="247"/>
      <c r="HE111" s="247"/>
      <c r="HF111" s="247"/>
      <c r="HG111" s="247"/>
      <c r="HH111" s="247"/>
      <c r="HI111" s="247"/>
      <c r="HJ111" s="247"/>
      <c r="HK111" s="247"/>
      <c r="HL111" s="247"/>
      <c r="HM111" s="247"/>
      <c r="HN111" s="247"/>
      <c r="HO111" s="247"/>
      <c r="HP111" s="247"/>
      <c r="HQ111" s="247"/>
      <c r="HR111" s="247"/>
      <c r="HS111" s="247"/>
      <c r="HT111" s="247"/>
      <c r="HU111" s="247"/>
      <c r="HV111" s="247"/>
      <c r="HW111" s="247"/>
      <c r="HX111" s="247"/>
      <c r="HY111" s="247"/>
      <c r="HZ111" s="247"/>
      <c r="IA111" s="247"/>
      <c r="IB111" s="247"/>
      <c r="IC111" s="247"/>
    </row>
    <row r="112" s="169" customFormat="1" spans="1:237">
      <c r="A112" s="219" t="s">
        <v>71</v>
      </c>
      <c r="B112" s="220"/>
      <c r="C112" s="220"/>
      <c r="D112" s="220"/>
      <c r="E112" s="221"/>
      <c r="F112" s="222">
        <f>F115+F116</f>
        <v>1757.4</v>
      </c>
      <c r="G112" s="222">
        <f t="shared" ref="G112:H112" si="13">G115+G116</f>
        <v>1757.4</v>
      </c>
      <c r="H112" s="222">
        <f t="shared" si="13"/>
        <v>1757.4</v>
      </c>
      <c r="I112" s="242"/>
      <c r="J112" s="241"/>
      <c r="K112" s="241"/>
      <c r="L112" s="241"/>
      <c r="M112" s="241"/>
      <c r="N112" s="241"/>
      <c r="O112" s="241"/>
      <c r="P112" s="241"/>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c r="CO112" s="243"/>
      <c r="CP112" s="243"/>
      <c r="CQ112" s="243"/>
      <c r="CR112" s="243"/>
      <c r="CS112" s="243"/>
      <c r="CT112" s="243"/>
      <c r="CU112" s="243"/>
      <c r="CV112" s="243"/>
      <c r="CW112" s="243"/>
      <c r="CX112" s="243"/>
      <c r="CY112" s="243"/>
      <c r="CZ112" s="243"/>
      <c r="DA112" s="243"/>
      <c r="DB112" s="243"/>
      <c r="DC112" s="243"/>
      <c r="DD112" s="243"/>
      <c r="DE112" s="243"/>
      <c r="DF112" s="243"/>
      <c r="DG112" s="243"/>
      <c r="DH112" s="243"/>
      <c r="DI112" s="243"/>
      <c r="DJ112" s="243"/>
      <c r="DK112" s="243"/>
      <c r="DL112" s="243"/>
      <c r="DM112" s="243"/>
      <c r="DN112" s="243"/>
      <c r="DO112" s="243"/>
      <c r="DP112" s="243"/>
      <c r="DQ112" s="243"/>
      <c r="DR112" s="243"/>
      <c r="DS112" s="243"/>
      <c r="DT112" s="243"/>
      <c r="DU112" s="243"/>
      <c r="DV112" s="243"/>
      <c r="DW112" s="243"/>
      <c r="DX112" s="243"/>
      <c r="DY112" s="243"/>
      <c r="DZ112" s="243"/>
      <c r="EA112" s="243"/>
      <c r="EB112" s="243"/>
      <c r="EC112" s="243"/>
      <c r="ED112" s="243"/>
      <c r="EE112" s="243"/>
      <c r="EF112" s="243"/>
      <c r="EG112" s="243"/>
      <c r="EH112" s="243"/>
      <c r="EI112" s="243"/>
      <c r="EJ112" s="243"/>
      <c r="EK112" s="243"/>
      <c r="EL112" s="243"/>
      <c r="EM112" s="243"/>
      <c r="EN112" s="243"/>
      <c r="EO112" s="243"/>
      <c r="EP112" s="243"/>
      <c r="EQ112" s="243"/>
      <c r="ER112" s="243"/>
      <c r="ES112" s="243"/>
      <c r="ET112" s="243"/>
      <c r="EU112" s="243"/>
      <c r="EV112" s="243"/>
      <c r="EW112" s="243"/>
      <c r="EX112" s="243"/>
      <c r="EY112" s="243"/>
      <c r="EZ112" s="243"/>
      <c r="FA112" s="243"/>
      <c r="FB112" s="243"/>
      <c r="FC112" s="243"/>
      <c r="FD112" s="243"/>
      <c r="FE112" s="243"/>
      <c r="FF112" s="243"/>
      <c r="FG112" s="243"/>
      <c r="FH112" s="243"/>
      <c r="FI112" s="243"/>
      <c r="FJ112" s="243"/>
      <c r="FK112" s="243"/>
      <c r="FL112" s="243"/>
      <c r="FM112" s="243"/>
      <c r="FN112" s="243"/>
      <c r="FO112" s="243"/>
      <c r="FP112" s="243"/>
      <c r="FQ112" s="243"/>
      <c r="FR112" s="243"/>
      <c r="FS112" s="243"/>
      <c r="FT112" s="243"/>
      <c r="FU112" s="243"/>
      <c r="FV112" s="243"/>
      <c r="FW112" s="243"/>
      <c r="FX112" s="243"/>
      <c r="FY112" s="243"/>
      <c r="FZ112" s="243"/>
      <c r="GA112" s="243"/>
      <c r="GB112" s="243"/>
      <c r="GC112" s="243"/>
      <c r="GD112" s="243"/>
      <c r="GE112" s="243"/>
      <c r="GF112" s="243"/>
      <c r="GG112" s="243"/>
      <c r="GH112" s="243"/>
      <c r="GI112" s="243"/>
      <c r="GJ112" s="243"/>
      <c r="GK112" s="243"/>
      <c r="GL112" s="243"/>
      <c r="GM112" s="243"/>
      <c r="GN112" s="243"/>
      <c r="GO112" s="243"/>
      <c r="GP112" s="243"/>
      <c r="GQ112" s="243"/>
      <c r="GR112" s="243"/>
      <c r="GS112" s="243"/>
      <c r="GT112" s="243"/>
      <c r="GU112" s="243"/>
      <c r="GV112" s="243"/>
      <c r="GW112" s="243"/>
      <c r="GX112" s="243"/>
      <c r="GY112" s="243"/>
      <c r="GZ112" s="243"/>
      <c r="HA112" s="243"/>
      <c r="HB112" s="243"/>
      <c r="HC112" s="248"/>
      <c r="HD112" s="248"/>
      <c r="HE112" s="248"/>
      <c r="HF112" s="248"/>
      <c r="HG112" s="248"/>
      <c r="HH112" s="248"/>
      <c r="HI112" s="248"/>
      <c r="HJ112" s="248"/>
      <c r="HK112" s="248"/>
      <c r="HL112" s="248"/>
      <c r="HM112" s="248"/>
      <c r="HN112" s="248"/>
      <c r="HO112" s="248"/>
      <c r="HP112" s="248"/>
      <c r="HQ112" s="248"/>
      <c r="HR112" s="248"/>
      <c r="HS112" s="248"/>
      <c r="HT112" s="248"/>
      <c r="HU112" s="248"/>
      <c r="HV112" s="248"/>
      <c r="HW112" s="248"/>
      <c r="HX112" s="248"/>
      <c r="HY112" s="248"/>
      <c r="HZ112" s="248"/>
      <c r="IA112" s="248"/>
      <c r="IB112" s="248"/>
      <c r="IC112" s="248"/>
    </row>
    <row r="113" s="168" customFormat="1" spans="1:237">
      <c r="A113" s="219" t="s">
        <v>72</v>
      </c>
      <c r="B113" s="220"/>
      <c r="C113" s="220"/>
      <c r="D113" s="220"/>
      <c r="E113" s="221"/>
      <c r="F113" s="222">
        <f>F114+F116</f>
        <v>1757.4</v>
      </c>
      <c r="G113" s="222">
        <f t="shared" ref="G113:H113" si="14">G114+G116</f>
        <v>1757.4</v>
      </c>
      <c r="H113" s="222">
        <f t="shared" si="14"/>
        <v>1757.4</v>
      </c>
      <c r="I113" s="242"/>
      <c r="J113" s="244"/>
      <c r="K113" s="244"/>
      <c r="L113" s="244"/>
      <c r="M113" s="244"/>
      <c r="N113" s="244"/>
      <c r="O113" s="244"/>
      <c r="P113" s="244"/>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1"/>
      <c r="DB113" s="241"/>
      <c r="DC113" s="241"/>
      <c r="DD113" s="241"/>
      <c r="DE113" s="241"/>
      <c r="DF113" s="241"/>
      <c r="DG113" s="241"/>
      <c r="DH113" s="241"/>
      <c r="DI113" s="241"/>
      <c r="DJ113" s="241"/>
      <c r="DK113" s="241"/>
      <c r="DL113" s="241"/>
      <c r="DM113" s="241"/>
      <c r="DN113" s="241"/>
      <c r="DO113" s="241"/>
      <c r="DP113" s="241"/>
      <c r="DQ113" s="241"/>
      <c r="DR113" s="241"/>
      <c r="DS113" s="241"/>
      <c r="DT113" s="241"/>
      <c r="DU113" s="241"/>
      <c r="DV113" s="241"/>
      <c r="DW113" s="241"/>
      <c r="DX113" s="241"/>
      <c r="DY113" s="241"/>
      <c r="DZ113" s="241"/>
      <c r="EA113" s="241"/>
      <c r="EB113" s="241"/>
      <c r="EC113" s="241"/>
      <c r="ED113" s="241"/>
      <c r="EE113" s="241"/>
      <c r="EF113" s="241"/>
      <c r="EG113" s="241"/>
      <c r="EH113" s="241"/>
      <c r="EI113" s="241"/>
      <c r="EJ113" s="241"/>
      <c r="EK113" s="241"/>
      <c r="EL113" s="241"/>
      <c r="EM113" s="241"/>
      <c r="EN113" s="241"/>
      <c r="EO113" s="241"/>
      <c r="EP113" s="241"/>
      <c r="EQ113" s="241"/>
      <c r="ER113" s="241"/>
      <c r="ES113" s="241"/>
      <c r="ET113" s="241"/>
      <c r="EU113" s="241"/>
      <c r="EV113" s="241"/>
      <c r="EW113" s="241"/>
      <c r="EX113" s="241"/>
      <c r="EY113" s="241"/>
      <c r="EZ113" s="241"/>
      <c r="FA113" s="241"/>
      <c r="FB113" s="241"/>
      <c r="FC113" s="241"/>
      <c r="FD113" s="241"/>
      <c r="FE113" s="241"/>
      <c r="FF113" s="241"/>
      <c r="FG113" s="241"/>
      <c r="FH113" s="241"/>
      <c r="FI113" s="241"/>
      <c r="FJ113" s="241"/>
      <c r="FK113" s="241"/>
      <c r="FL113" s="241"/>
      <c r="FM113" s="241"/>
      <c r="FN113" s="241"/>
      <c r="FO113" s="241"/>
      <c r="FP113" s="241"/>
      <c r="FQ113" s="241"/>
      <c r="FR113" s="241"/>
      <c r="FS113" s="241"/>
      <c r="FT113" s="241"/>
      <c r="FU113" s="241"/>
      <c r="FV113" s="241"/>
      <c r="FW113" s="241"/>
      <c r="FX113" s="241"/>
      <c r="FY113" s="241"/>
      <c r="FZ113" s="241"/>
      <c r="GA113" s="241"/>
      <c r="GB113" s="241"/>
      <c r="GC113" s="241"/>
      <c r="GD113" s="241"/>
      <c r="GE113" s="241"/>
      <c r="GF113" s="241"/>
      <c r="GG113" s="241"/>
      <c r="GH113" s="241"/>
      <c r="GI113" s="241"/>
      <c r="GJ113" s="241"/>
      <c r="GK113" s="241"/>
      <c r="GL113" s="241"/>
      <c r="GM113" s="241"/>
      <c r="GN113" s="241"/>
      <c r="GO113" s="241"/>
      <c r="GP113" s="241"/>
      <c r="GQ113" s="241"/>
      <c r="GR113" s="241"/>
      <c r="GS113" s="241"/>
      <c r="GT113" s="241"/>
      <c r="GU113" s="241"/>
      <c r="GV113" s="241"/>
      <c r="GW113" s="241"/>
      <c r="GX113" s="241"/>
      <c r="GY113" s="241"/>
      <c r="GZ113" s="241"/>
      <c r="HA113" s="241"/>
      <c r="HB113" s="241"/>
      <c r="HC113" s="247"/>
      <c r="HD113" s="247"/>
      <c r="HE113" s="247"/>
      <c r="HF113" s="247"/>
      <c r="HG113" s="247"/>
      <c r="HH113" s="247"/>
      <c r="HI113" s="247"/>
      <c r="HJ113" s="247"/>
      <c r="HK113" s="247"/>
      <c r="HL113" s="247"/>
      <c r="HM113" s="247"/>
      <c r="HN113" s="247"/>
      <c r="HO113" s="247"/>
      <c r="HP113" s="247"/>
      <c r="HQ113" s="247"/>
      <c r="HR113" s="247"/>
      <c r="HS113" s="247"/>
      <c r="HT113" s="247"/>
      <c r="HU113" s="247"/>
      <c r="HV113" s="247"/>
      <c r="HW113" s="247"/>
      <c r="HX113" s="247"/>
      <c r="HY113" s="247"/>
      <c r="HZ113" s="247"/>
      <c r="IA113" s="247"/>
      <c r="IB113" s="247"/>
      <c r="IC113" s="247"/>
    </row>
    <row r="114" s="163" customFormat="1" spans="1:237">
      <c r="A114" s="238">
        <v>1</v>
      </c>
      <c r="B114" s="236" t="s">
        <v>85</v>
      </c>
      <c r="C114" s="236"/>
      <c r="D114" s="236"/>
      <c r="E114" s="236"/>
      <c r="F114" s="222">
        <v>1150</v>
      </c>
      <c r="G114" s="222">
        <v>1150</v>
      </c>
      <c r="H114" s="222">
        <v>1150</v>
      </c>
      <c r="I114" s="245"/>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244"/>
      <c r="DL114" s="244"/>
      <c r="DM114" s="244"/>
      <c r="DN114" s="244"/>
      <c r="DO114" s="244"/>
      <c r="DP114" s="244"/>
      <c r="DQ114" s="244"/>
      <c r="DR114" s="244"/>
      <c r="DS114" s="244"/>
      <c r="DT114" s="244"/>
      <c r="DU114" s="244"/>
      <c r="DV114" s="244"/>
      <c r="DW114" s="244"/>
      <c r="DX114" s="244"/>
      <c r="DY114" s="244"/>
      <c r="DZ114" s="244"/>
      <c r="EA114" s="244"/>
      <c r="EB114" s="244"/>
      <c r="EC114" s="244"/>
      <c r="ED114" s="244"/>
      <c r="EE114" s="244"/>
      <c r="EF114" s="244"/>
      <c r="EG114" s="244"/>
      <c r="EH114" s="244"/>
      <c r="EI114" s="244"/>
      <c r="EJ114" s="244"/>
      <c r="EK114" s="244"/>
      <c r="EL114" s="244"/>
      <c r="EM114" s="244"/>
      <c r="EN114" s="244"/>
      <c r="EO114" s="244"/>
      <c r="EP114" s="244"/>
      <c r="EQ114" s="244"/>
      <c r="ER114" s="244"/>
      <c r="ES114" s="244"/>
      <c r="ET114" s="244"/>
      <c r="EU114" s="244"/>
      <c r="EV114" s="244"/>
      <c r="EW114" s="244"/>
      <c r="EX114" s="244"/>
      <c r="EY114" s="244"/>
      <c r="EZ114" s="244"/>
      <c r="FA114" s="244"/>
      <c r="FB114" s="244"/>
      <c r="FC114" s="244"/>
      <c r="FD114" s="244"/>
      <c r="FE114" s="244"/>
      <c r="FF114" s="244"/>
      <c r="FG114" s="244"/>
      <c r="FH114" s="244"/>
      <c r="FI114" s="244"/>
      <c r="FJ114" s="244"/>
      <c r="FK114" s="244"/>
      <c r="FL114" s="244"/>
      <c r="FM114" s="244"/>
      <c r="FN114" s="244"/>
      <c r="FO114" s="244"/>
      <c r="FP114" s="244"/>
      <c r="FQ114" s="244"/>
      <c r="FR114" s="244"/>
      <c r="FS114" s="244"/>
      <c r="FT114" s="244"/>
      <c r="FU114" s="244"/>
      <c r="FV114" s="244"/>
      <c r="FW114" s="244"/>
      <c r="FX114" s="244"/>
      <c r="FY114" s="244"/>
      <c r="FZ114" s="244"/>
      <c r="GA114" s="244"/>
      <c r="GB114" s="244"/>
      <c r="GC114" s="244"/>
      <c r="GD114" s="244"/>
      <c r="GE114" s="244"/>
      <c r="GF114" s="244"/>
      <c r="GG114" s="244"/>
      <c r="GH114" s="244"/>
      <c r="GI114" s="244"/>
      <c r="GJ114" s="244"/>
      <c r="GK114" s="244"/>
      <c r="GL114" s="244"/>
      <c r="GM114" s="244"/>
      <c r="GN114" s="244"/>
      <c r="GO114" s="244"/>
      <c r="GP114" s="244"/>
      <c r="GQ114" s="244"/>
      <c r="GR114" s="244"/>
      <c r="GS114" s="244"/>
      <c r="GT114" s="244"/>
      <c r="GU114" s="244"/>
      <c r="GV114" s="244"/>
      <c r="GW114" s="244"/>
      <c r="GX114" s="244"/>
      <c r="GY114" s="244"/>
      <c r="GZ114" s="244"/>
      <c r="HA114" s="244"/>
      <c r="HB114" s="244"/>
      <c r="HC114" s="249"/>
      <c r="HD114" s="249"/>
      <c r="HE114" s="249"/>
      <c r="HF114" s="249"/>
      <c r="HG114" s="249"/>
      <c r="HH114" s="249"/>
      <c r="HI114" s="249"/>
      <c r="HJ114" s="249"/>
      <c r="HK114" s="249"/>
      <c r="HL114" s="249"/>
      <c r="HM114" s="249"/>
      <c r="HN114" s="249"/>
      <c r="HO114" s="249"/>
      <c r="HP114" s="249"/>
      <c r="HQ114" s="249"/>
      <c r="HR114" s="249"/>
      <c r="HS114" s="249"/>
      <c r="HT114" s="249"/>
      <c r="HU114" s="249"/>
      <c r="HV114" s="249"/>
      <c r="HW114" s="249"/>
      <c r="HX114" s="249"/>
      <c r="HY114" s="249"/>
      <c r="HZ114" s="249"/>
      <c r="IA114" s="249"/>
      <c r="IB114" s="249"/>
      <c r="IC114" s="249"/>
    </row>
    <row r="115" s="163" customFormat="1" spans="1:237">
      <c r="A115" s="238"/>
      <c r="B115" s="198" t="s">
        <v>21</v>
      </c>
      <c r="C115" s="198"/>
      <c r="D115" s="198"/>
      <c r="E115" s="198"/>
      <c r="F115" s="222">
        <v>1150</v>
      </c>
      <c r="G115" s="222">
        <v>1150</v>
      </c>
      <c r="H115" s="222">
        <v>1150</v>
      </c>
      <c r="I115" s="245"/>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244"/>
      <c r="DL115" s="244"/>
      <c r="DM115" s="244"/>
      <c r="DN115" s="244"/>
      <c r="DO115" s="244"/>
      <c r="DP115" s="244"/>
      <c r="DQ115" s="244"/>
      <c r="DR115" s="244"/>
      <c r="DS115" s="244"/>
      <c r="DT115" s="244"/>
      <c r="DU115" s="244"/>
      <c r="DV115" s="244"/>
      <c r="DW115" s="244"/>
      <c r="DX115" s="244"/>
      <c r="DY115" s="244"/>
      <c r="DZ115" s="244"/>
      <c r="EA115" s="244"/>
      <c r="EB115" s="244"/>
      <c r="EC115" s="244"/>
      <c r="ED115" s="244"/>
      <c r="EE115" s="244"/>
      <c r="EF115" s="244"/>
      <c r="EG115" s="244"/>
      <c r="EH115" s="244"/>
      <c r="EI115" s="244"/>
      <c r="EJ115" s="244"/>
      <c r="EK115" s="244"/>
      <c r="EL115" s="244"/>
      <c r="EM115" s="244"/>
      <c r="EN115" s="244"/>
      <c r="EO115" s="244"/>
      <c r="EP115" s="244"/>
      <c r="EQ115" s="244"/>
      <c r="ER115" s="244"/>
      <c r="ES115" s="244"/>
      <c r="ET115" s="244"/>
      <c r="EU115" s="244"/>
      <c r="EV115" s="244"/>
      <c r="EW115" s="244"/>
      <c r="EX115" s="244"/>
      <c r="EY115" s="244"/>
      <c r="EZ115" s="244"/>
      <c r="FA115" s="244"/>
      <c r="FB115" s="244"/>
      <c r="FC115" s="244"/>
      <c r="FD115" s="244"/>
      <c r="FE115" s="244"/>
      <c r="FF115" s="244"/>
      <c r="FG115" s="244"/>
      <c r="FH115" s="244"/>
      <c r="FI115" s="244"/>
      <c r="FJ115" s="244"/>
      <c r="FK115" s="244"/>
      <c r="FL115" s="244"/>
      <c r="FM115" s="244"/>
      <c r="FN115" s="244"/>
      <c r="FO115" s="244"/>
      <c r="FP115" s="244"/>
      <c r="FQ115" s="244"/>
      <c r="FR115" s="244"/>
      <c r="FS115" s="244"/>
      <c r="FT115" s="244"/>
      <c r="FU115" s="244"/>
      <c r="FV115" s="244"/>
      <c r="FW115" s="244"/>
      <c r="FX115" s="244"/>
      <c r="FY115" s="244"/>
      <c r="FZ115" s="244"/>
      <c r="GA115" s="244"/>
      <c r="GB115" s="244"/>
      <c r="GC115" s="244"/>
      <c r="GD115" s="244"/>
      <c r="GE115" s="244"/>
      <c r="GF115" s="244"/>
      <c r="GG115" s="244"/>
      <c r="GH115" s="244"/>
      <c r="GI115" s="244"/>
      <c r="GJ115" s="244"/>
      <c r="GK115" s="244"/>
      <c r="GL115" s="244"/>
      <c r="GM115" s="244"/>
      <c r="GN115" s="244"/>
      <c r="GO115" s="244"/>
      <c r="GP115" s="244"/>
      <c r="GQ115" s="244"/>
      <c r="GR115" s="244"/>
      <c r="GS115" s="244"/>
      <c r="GT115" s="244"/>
      <c r="GU115" s="244"/>
      <c r="GV115" s="244"/>
      <c r="GW115" s="244"/>
      <c r="GX115" s="244"/>
      <c r="GY115" s="244"/>
      <c r="GZ115" s="244"/>
      <c r="HA115" s="244"/>
      <c r="HB115" s="244"/>
      <c r="HC115" s="249"/>
      <c r="HD115" s="249"/>
      <c r="HE115" s="249"/>
      <c r="HF115" s="249"/>
      <c r="HG115" s="249"/>
      <c r="HH115" s="249"/>
      <c r="HI115" s="249"/>
      <c r="HJ115" s="249"/>
      <c r="HK115" s="249"/>
      <c r="HL115" s="249"/>
      <c r="HM115" s="249"/>
      <c r="HN115" s="249"/>
      <c r="HO115" s="249"/>
      <c r="HP115" s="249"/>
      <c r="HQ115" s="249"/>
      <c r="HR115" s="249"/>
      <c r="HS115" s="249"/>
      <c r="HT115" s="249"/>
      <c r="HU115" s="249"/>
      <c r="HV115" s="249"/>
      <c r="HW115" s="249"/>
      <c r="HX115" s="249"/>
      <c r="HY115" s="249"/>
      <c r="HZ115" s="249"/>
      <c r="IA115" s="249"/>
      <c r="IB115" s="249"/>
      <c r="IC115" s="249"/>
    </row>
    <row r="116" spans="1:9">
      <c r="A116" s="239">
        <v>2</v>
      </c>
      <c r="B116" s="240" t="s">
        <v>87</v>
      </c>
      <c r="C116" s="240"/>
      <c r="D116" s="240"/>
      <c r="E116" s="240"/>
      <c r="F116" s="223">
        <v>607.4</v>
      </c>
      <c r="G116" s="223">
        <v>607.4</v>
      </c>
      <c r="H116" s="223">
        <v>607.4</v>
      </c>
      <c r="I116" s="246"/>
    </row>
  </sheetData>
  <mergeCells count="125">
    <mergeCell ref="A1:D1"/>
    <mergeCell ref="A2:I2"/>
    <mergeCell ref="A6:E6"/>
    <mergeCell ref="A7:E7"/>
    <mergeCell ref="A8:E8"/>
    <mergeCell ref="A9:E9"/>
    <mergeCell ref="A10:E10"/>
    <mergeCell ref="B11:E11"/>
    <mergeCell ref="B12:E12"/>
    <mergeCell ref="B13:E13"/>
    <mergeCell ref="B14:E14"/>
    <mergeCell ref="B15:E15"/>
    <mergeCell ref="B16:E16"/>
    <mergeCell ref="B17:E17"/>
    <mergeCell ref="B18:E18"/>
    <mergeCell ref="B19:E19"/>
    <mergeCell ref="B20:E20"/>
    <mergeCell ref="C21:E21"/>
    <mergeCell ref="D22:E22"/>
    <mergeCell ref="D23:E23"/>
    <mergeCell ref="D24:E24"/>
    <mergeCell ref="D25:E25"/>
    <mergeCell ref="D26:E26"/>
    <mergeCell ref="D27:E27"/>
    <mergeCell ref="D28:E28"/>
    <mergeCell ref="D29:E29"/>
    <mergeCell ref="D30:E30"/>
    <mergeCell ref="C31:E31"/>
    <mergeCell ref="C32:E32"/>
    <mergeCell ref="C33:E33"/>
    <mergeCell ref="C34:E34"/>
    <mergeCell ref="C35:E35"/>
    <mergeCell ref="C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A82:E82"/>
    <mergeCell ref="A83:E83"/>
    <mergeCell ref="A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A106:E106"/>
    <mergeCell ref="A107:E107"/>
    <mergeCell ref="A108:E108"/>
    <mergeCell ref="B109:E109"/>
    <mergeCell ref="B110:E110"/>
    <mergeCell ref="A111:E111"/>
    <mergeCell ref="A112:E112"/>
    <mergeCell ref="A113:E113"/>
    <mergeCell ref="B114:E114"/>
    <mergeCell ref="B115:E115"/>
    <mergeCell ref="B116:E116"/>
    <mergeCell ref="A4:A5"/>
    <mergeCell ref="A11:A18"/>
    <mergeCell ref="A19:A20"/>
    <mergeCell ref="A21:A32"/>
    <mergeCell ref="A33:A36"/>
    <mergeCell ref="A37:A38"/>
    <mergeCell ref="A39:A40"/>
    <mergeCell ref="A41:A42"/>
    <mergeCell ref="A43:A44"/>
    <mergeCell ref="A45:A46"/>
    <mergeCell ref="A47:A48"/>
    <mergeCell ref="A50:A51"/>
    <mergeCell ref="A52:A53"/>
    <mergeCell ref="A54:A55"/>
    <mergeCell ref="A57:A58"/>
    <mergeCell ref="A59:A81"/>
    <mergeCell ref="A85:A88"/>
    <mergeCell ref="A89:A90"/>
    <mergeCell ref="A91:A92"/>
    <mergeCell ref="A93:A94"/>
    <mergeCell ref="A95:A96"/>
    <mergeCell ref="A98:A99"/>
    <mergeCell ref="A100:A101"/>
    <mergeCell ref="A102:A103"/>
    <mergeCell ref="A104:A105"/>
    <mergeCell ref="A109:A110"/>
    <mergeCell ref="A114:A115"/>
    <mergeCell ref="B21:B32"/>
    <mergeCell ref="B33:B36"/>
    <mergeCell ref="C22:C30"/>
    <mergeCell ref="F4:F5"/>
    <mergeCell ref="H4:H5"/>
    <mergeCell ref="I4:I5"/>
    <mergeCell ref="B59:D81"/>
    <mergeCell ref="B4:E5"/>
  </mergeCells>
  <printOptions horizontalCentered="1"/>
  <pageMargins left="0.511805555555556" right="0.511805555555556" top="0.747916666666667" bottom="0.747916666666667" header="0.313888888888889" footer="0.313888888888889"/>
  <pageSetup paperSize="9" scale="8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6"/>
  <sheetViews>
    <sheetView tabSelected="1" view="pageBreakPreview" zoomScaleNormal="40" workbookViewId="0">
      <pane ySplit="7" topLeftCell="A64" activePane="bottomLeft" state="frozen"/>
      <selection/>
      <selection pane="bottomLeft" activeCell="C3" sqref="C3:C4"/>
    </sheetView>
  </sheetViews>
  <sheetFormatPr defaultColWidth="9" defaultRowHeight="13.5"/>
  <cols>
    <col min="1" max="1" width="9" style="48"/>
    <col min="3" max="3" width="21.0916666666667" customWidth="1"/>
    <col min="4" max="4" width="10.2583333333333" customWidth="1"/>
    <col min="5" max="5" width="37.6333333333333" customWidth="1"/>
    <col min="6" max="7" width="9" customWidth="1"/>
    <col min="8" max="8" width="14.725" customWidth="1"/>
    <col min="9" max="9" width="15" customWidth="1"/>
    <col min="10" max="10" width="17.75" style="49" customWidth="1"/>
    <col min="11" max="12" width="10.4416666666667" customWidth="1"/>
    <col min="13" max="13" width="11.5416666666667"/>
    <col min="14" max="14" width="10.3666666666667"/>
    <col min="15" max="15" width="9.18333333333333"/>
    <col min="16" max="16" width="9.36666666666667" customWidth="1"/>
    <col min="17" max="20" width="9" customWidth="1"/>
    <col min="21" max="21" width="10.5416666666667" customWidth="1"/>
    <col min="22" max="22" width="9" customWidth="1"/>
    <col min="23" max="23" width="12.3666666666667" style="50" customWidth="1"/>
    <col min="24" max="24" width="12.075" style="50" customWidth="1"/>
    <col min="25" max="25" width="9" style="50"/>
    <col min="26" max="27" width="10.4416666666667" customWidth="1"/>
  </cols>
  <sheetData>
    <row r="1" ht="31.5" spans="1:250">
      <c r="A1" s="51" t="s">
        <v>88</v>
      </c>
      <c r="B1" s="51"/>
      <c r="C1" s="51"/>
      <c r="D1" s="51"/>
      <c r="E1" s="51"/>
      <c r="F1" s="51"/>
      <c r="G1" s="51"/>
      <c r="H1" s="51"/>
      <c r="I1" s="51"/>
      <c r="J1" s="51"/>
      <c r="K1" s="51"/>
      <c r="L1" s="51"/>
      <c r="M1" s="51"/>
      <c r="N1" s="51"/>
      <c r="O1" s="51"/>
      <c r="P1" s="51"/>
      <c r="Q1" s="51"/>
      <c r="R1" s="51"/>
      <c r="S1" s="51"/>
      <c r="T1" s="51"/>
      <c r="U1" s="51"/>
      <c r="V1" s="51"/>
      <c r="W1" s="51"/>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row>
    <row r="2" ht="14.25" spans="1:255">
      <c r="A2" s="52" t="s">
        <v>89</v>
      </c>
      <c r="B2" s="53"/>
      <c r="C2" s="53"/>
      <c r="D2" s="53"/>
      <c r="E2" s="53"/>
      <c r="F2" s="53"/>
      <c r="G2" s="53"/>
      <c r="H2" s="54"/>
      <c r="I2" s="54"/>
      <c r="J2" s="87"/>
      <c r="K2" s="53"/>
      <c r="L2" s="53"/>
      <c r="M2" s="53"/>
      <c r="N2" s="53"/>
      <c r="O2" s="53"/>
      <c r="P2" s="53"/>
      <c r="Q2" s="53"/>
      <c r="R2" s="53"/>
      <c r="S2" s="53"/>
      <c r="T2" s="53"/>
      <c r="U2" s="53"/>
      <c r="V2" s="53"/>
      <c r="W2" s="96"/>
      <c r="X2" s="96"/>
      <c r="Y2" s="96"/>
      <c r="Z2" s="53"/>
      <c r="AA2" s="53"/>
      <c r="AB2" s="106"/>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row>
    <row r="3" ht="15" customHeight="1" spans="1:255">
      <c r="A3" s="55" t="s">
        <v>3</v>
      </c>
      <c r="B3" s="56" t="s">
        <v>90</v>
      </c>
      <c r="C3" s="57" t="s">
        <v>91</v>
      </c>
      <c r="D3" s="57" t="s">
        <v>92</v>
      </c>
      <c r="E3" s="57" t="s">
        <v>93</v>
      </c>
      <c r="F3" s="58" t="s">
        <v>94</v>
      </c>
      <c r="G3" s="57" t="s">
        <v>95</v>
      </c>
      <c r="H3" s="59" t="s">
        <v>96</v>
      </c>
      <c r="I3" s="59" t="s">
        <v>97</v>
      </c>
      <c r="J3" s="88" t="s">
        <v>98</v>
      </c>
      <c r="K3" s="56"/>
      <c r="L3" s="57" t="s">
        <v>99</v>
      </c>
      <c r="M3" s="57"/>
      <c r="N3" s="57"/>
      <c r="O3" s="57"/>
      <c r="P3" s="57"/>
      <c r="Q3" s="57"/>
      <c r="R3" s="57"/>
      <c r="S3" s="57" t="s">
        <v>100</v>
      </c>
      <c r="T3" s="57" t="s">
        <v>101</v>
      </c>
      <c r="U3" s="88" t="s">
        <v>102</v>
      </c>
      <c r="V3" s="57" t="s">
        <v>6</v>
      </c>
      <c r="W3" s="57"/>
      <c r="X3" s="57"/>
      <c r="Y3" s="57" t="s">
        <v>103</v>
      </c>
      <c r="Z3" s="58" t="s">
        <v>104</v>
      </c>
      <c r="AA3" s="58" t="s">
        <v>105</v>
      </c>
      <c r="AB3" s="107" t="s">
        <v>8</v>
      </c>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row>
    <row r="4" ht="46" customHeight="1" spans="1:255">
      <c r="A4" s="55"/>
      <c r="B4" s="56"/>
      <c r="C4" s="57"/>
      <c r="D4" s="57"/>
      <c r="E4" s="57"/>
      <c r="F4" s="60"/>
      <c r="G4" s="57"/>
      <c r="H4" s="61"/>
      <c r="I4" s="61"/>
      <c r="J4" s="58" t="s">
        <v>106</v>
      </c>
      <c r="K4" s="58" t="s">
        <v>107</v>
      </c>
      <c r="L4" s="57" t="s">
        <v>108</v>
      </c>
      <c r="M4" s="57" t="s">
        <v>109</v>
      </c>
      <c r="N4" s="57" t="s">
        <v>110</v>
      </c>
      <c r="O4" s="57" t="s">
        <v>111</v>
      </c>
      <c r="P4" s="57" t="s">
        <v>112</v>
      </c>
      <c r="Q4" s="57" t="s">
        <v>113</v>
      </c>
      <c r="R4" s="57" t="s">
        <v>114</v>
      </c>
      <c r="S4" s="57"/>
      <c r="T4" s="57"/>
      <c r="U4" s="88"/>
      <c r="V4" s="57" t="s">
        <v>115</v>
      </c>
      <c r="W4" s="57" t="s">
        <v>116</v>
      </c>
      <c r="X4" s="57" t="s">
        <v>117</v>
      </c>
      <c r="Y4" s="57"/>
      <c r="Z4" s="60"/>
      <c r="AA4" s="60"/>
      <c r="AB4" s="108"/>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row>
    <row r="5" spans="1:255">
      <c r="A5" s="62" t="s">
        <v>118</v>
      </c>
      <c r="B5" s="63"/>
      <c r="C5" s="63">
        <v>1</v>
      </c>
      <c r="D5" s="63">
        <v>2</v>
      </c>
      <c r="E5" s="63">
        <v>3</v>
      </c>
      <c r="F5" s="63">
        <v>4</v>
      </c>
      <c r="G5" s="63">
        <v>5</v>
      </c>
      <c r="H5" s="63">
        <v>6</v>
      </c>
      <c r="I5" s="63">
        <v>7</v>
      </c>
      <c r="J5" s="63">
        <v>8</v>
      </c>
      <c r="K5" s="63">
        <v>9</v>
      </c>
      <c r="L5" s="63">
        <v>10</v>
      </c>
      <c r="M5" s="63">
        <v>11</v>
      </c>
      <c r="N5" s="63">
        <v>12</v>
      </c>
      <c r="O5" s="63">
        <v>13</v>
      </c>
      <c r="P5" s="63">
        <v>14</v>
      </c>
      <c r="Q5" s="63">
        <v>16</v>
      </c>
      <c r="R5" s="63">
        <v>17</v>
      </c>
      <c r="S5" s="63">
        <v>18</v>
      </c>
      <c r="T5" s="63">
        <v>19</v>
      </c>
      <c r="U5" s="97">
        <v>20</v>
      </c>
      <c r="V5" s="63">
        <v>21</v>
      </c>
      <c r="W5" s="63">
        <v>22</v>
      </c>
      <c r="X5" s="63">
        <v>23</v>
      </c>
      <c r="Y5" s="63">
        <v>25</v>
      </c>
      <c r="Z5" s="63">
        <v>26</v>
      </c>
      <c r="AA5" s="63">
        <v>27</v>
      </c>
      <c r="AB5" s="109"/>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28"/>
    </row>
    <row r="6" spans="1:255">
      <c r="A6" s="64" t="s">
        <v>119</v>
      </c>
      <c r="B6" s="65"/>
      <c r="C6" s="64">
        <v>60</v>
      </c>
      <c r="D6" s="65"/>
      <c r="E6" s="65"/>
      <c r="F6" s="65"/>
      <c r="G6" s="65"/>
      <c r="H6" s="66"/>
      <c r="I6" s="66"/>
      <c r="J6" s="65"/>
      <c r="K6" s="65">
        <f>K7+K40+K81+K85</f>
        <v>17314.57</v>
      </c>
      <c r="L6" s="65">
        <f>L7+L40+L81+L85</f>
        <v>17314.57</v>
      </c>
      <c r="M6" s="65">
        <f t="shared" ref="L6:R6" si="0">M7+M40+M81+M85</f>
        <v>12655.43</v>
      </c>
      <c r="N6" s="65">
        <f t="shared" si="0"/>
        <v>1961.74</v>
      </c>
      <c r="O6" s="65">
        <f t="shared" si="0"/>
        <v>940</v>
      </c>
      <c r="P6" s="65">
        <f t="shared" si="0"/>
        <v>1757.4</v>
      </c>
      <c r="Q6" s="65">
        <f t="shared" si="0"/>
        <v>0</v>
      </c>
      <c r="R6" s="65">
        <f t="shared" si="0"/>
        <v>0</v>
      </c>
      <c r="S6" s="65">
        <v>263</v>
      </c>
      <c r="T6" s="98">
        <v>6818</v>
      </c>
      <c r="U6" s="99">
        <v>42198</v>
      </c>
      <c r="V6" s="98">
        <v>1803</v>
      </c>
      <c r="W6" s="98">
        <v>12716</v>
      </c>
      <c r="X6" s="98">
        <v>12716</v>
      </c>
      <c r="Y6" s="98"/>
      <c r="Z6" s="98">
        <f>Z7+Z40+Z81+Z85</f>
        <v>12716.771414</v>
      </c>
      <c r="AA6" s="98"/>
      <c r="AB6" s="111"/>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29"/>
    </row>
    <row r="7" spans="1:255">
      <c r="A7" s="64" t="s">
        <v>120</v>
      </c>
      <c r="B7" s="64"/>
      <c r="C7" s="64"/>
      <c r="D7" s="64" t="s">
        <v>121</v>
      </c>
      <c r="E7" s="67"/>
      <c r="F7" s="67"/>
      <c r="G7" s="67"/>
      <c r="H7" s="67"/>
      <c r="I7" s="67"/>
      <c r="J7" s="67"/>
      <c r="K7" s="65">
        <f>SUM(K8:K39)</f>
        <v>7295.35</v>
      </c>
      <c r="L7" s="65">
        <f>SUM(L8:L38)</f>
        <v>7295.35</v>
      </c>
      <c r="M7" s="65">
        <f>SUM(M8:M39)</f>
        <v>7295.35</v>
      </c>
      <c r="N7" s="65">
        <v>0</v>
      </c>
      <c r="O7" s="65">
        <v>0</v>
      </c>
      <c r="P7" s="65">
        <v>0</v>
      </c>
      <c r="Q7" s="65">
        <v>0</v>
      </c>
      <c r="R7" s="65">
        <v>0</v>
      </c>
      <c r="S7" s="65">
        <f>SUM(S8:S38)</f>
        <v>312.7</v>
      </c>
      <c r="T7" s="65">
        <f>SUM(T8:T38)</f>
        <v>3964</v>
      </c>
      <c r="U7" s="100">
        <f>SUM(U8:U38)</f>
        <v>17655</v>
      </c>
      <c r="V7" s="65">
        <f>SUM(V8:V38)</f>
        <v>1279</v>
      </c>
      <c r="W7" s="65">
        <f>SUM(W8:W38)</f>
        <v>4595</v>
      </c>
      <c r="X7" s="98">
        <v>3627</v>
      </c>
      <c r="Y7" s="65"/>
      <c r="Z7" s="65">
        <f>SUM(Z8:Z39)</f>
        <v>5311.352</v>
      </c>
      <c r="AA7" s="65"/>
      <c r="AB7" s="111"/>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29"/>
      <c r="IU7" s="112"/>
    </row>
    <row r="8" ht="149" customHeight="1" spans="1:255">
      <c r="A8" s="68">
        <v>1</v>
      </c>
      <c r="B8" s="69" t="s">
        <v>7</v>
      </c>
      <c r="C8" s="69" t="s">
        <v>122</v>
      </c>
      <c r="D8" s="69" t="s">
        <v>123</v>
      </c>
      <c r="E8" s="69" t="s">
        <v>124</v>
      </c>
      <c r="F8" s="69" t="s">
        <v>125</v>
      </c>
      <c r="G8" s="69" t="s">
        <v>126</v>
      </c>
      <c r="H8" s="70">
        <v>44348</v>
      </c>
      <c r="I8" s="70">
        <v>44896</v>
      </c>
      <c r="J8" s="13" t="s">
        <v>127</v>
      </c>
      <c r="K8" s="13">
        <v>2900.53</v>
      </c>
      <c r="L8" s="13">
        <v>2900.53</v>
      </c>
      <c r="M8" s="13">
        <v>2900.53</v>
      </c>
      <c r="N8" s="13"/>
      <c r="O8" s="13"/>
      <c r="P8" s="13"/>
      <c r="Q8" s="13"/>
      <c r="R8" s="13"/>
      <c r="S8" s="13">
        <v>50</v>
      </c>
      <c r="T8" s="83">
        <v>2065</v>
      </c>
      <c r="U8" s="83">
        <v>8486</v>
      </c>
      <c r="V8" s="83">
        <v>519</v>
      </c>
      <c r="W8" s="83">
        <v>2016</v>
      </c>
      <c r="X8" s="83">
        <v>2016</v>
      </c>
      <c r="Y8" s="13" t="s">
        <v>128</v>
      </c>
      <c r="Z8" s="13">
        <v>1809.42</v>
      </c>
      <c r="AA8" s="13" t="s">
        <v>129</v>
      </c>
      <c r="AB8" s="13" t="s">
        <v>130</v>
      </c>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c r="IR8" s="124"/>
      <c r="IS8" s="124"/>
      <c r="IT8" s="124"/>
      <c r="IU8" s="130"/>
    </row>
    <row r="9" ht="45" customHeight="1" spans="1:255">
      <c r="A9" s="68">
        <v>2</v>
      </c>
      <c r="B9" s="69" t="s">
        <v>7</v>
      </c>
      <c r="C9" s="69" t="s">
        <v>131</v>
      </c>
      <c r="D9" s="69" t="s">
        <v>132</v>
      </c>
      <c r="E9" s="69" t="s">
        <v>133</v>
      </c>
      <c r="F9" s="69" t="s">
        <v>125</v>
      </c>
      <c r="G9" s="69" t="s">
        <v>126</v>
      </c>
      <c r="H9" s="70">
        <v>44317</v>
      </c>
      <c r="I9" s="84">
        <v>44531</v>
      </c>
      <c r="J9" s="13" t="s">
        <v>127</v>
      </c>
      <c r="K9" s="13">
        <v>121</v>
      </c>
      <c r="L9" s="13">
        <v>121</v>
      </c>
      <c r="M9" s="13">
        <v>121</v>
      </c>
      <c r="N9" s="13"/>
      <c r="O9" s="13"/>
      <c r="P9" s="13"/>
      <c r="Q9" s="13"/>
      <c r="R9" s="13"/>
      <c r="S9" s="13">
        <v>4</v>
      </c>
      <c r="T9" s="83">
        <v>29</v>
      </c>
      <c r="U9" s="83">
        <v>168</v>
      </c>
      <c r="V9" s="83">
        <v>10</v>
      </c>
      <c r="W9" s="83">
        <v>63</v>
      </c>
      <c r="X9" s="83">
        <v>63</v>
      </c>
      <c r="Y9" s="13" t="s">
        <v>128</v>
      </c>
      <c r="Z9" s="13">
        <v>109.1345</v>
      </c>
      <c r="AA9" s="13" t="s">
        <v>134</v>
      </c>
      <c r="AB9" s="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c r="IR9" s="124"/>
      <c r="IS9" s="124"/>
      <c r="IT9" s="124"/>
      <c r="IU9" s="130"/>
    </row>
    <row r="10" ht="45" customHeight="1" spans="1:255">
      <c r="A10" s="68">
        <v>3</v>
      </c>
      <c r="B10" s="69" t="s">
        <v>7</v>
      </c>
      <c r="C10" s="69" t="s">
        <v>135</v>
      </c>
      <c r="D10" s="69" t="s">
        <v>136</v>
      </c>
      <c r="E10" s="69" t="s">
        <v>137</v>
      </c>
      <c r="F10" s="69" t="s">
        <v>125</v>
      </c>
      <c r="G10" s="69" t="s">
        <v>126</v>
      </c>
      <c r="H10" s="70">
        <v>44317</v>
      </c>
      <c r="I10" s="84">
        <v>44531</v>
      </c>
      <c r="J10" s="13" t="s">
        <v>127</v>
      </c>
      <c r="K10" s="13">
        <v>114</v>
      </c>
      <c r="L10" s="13">
        <v>114</v>
      </c>
      <c r="M10" s="13">
        <v>114</v>
      </c>
      <c r="N10" s="13"/>
      <c r="O10" s="13"/>
      <c r="P10" s="13"/>
      <c r="Q10" s="13"/>
      <c r="R10" s="13"/>
      <c r="S10" s="13">
        <v>2</v>
      </c>
      <c r="T10" s="83">
        <v>66</v>
      </c>
      <c r="U10" s="83">
        <v>336</v>
      </c>
      <c r="V10" s="83">
        <v>20</v>
      </c>
      <c r="W10" s="83">
        <v>98</v>
      </c>
      <c r="X10" s="83">
        <v>98</v>
      </c>
      <c r="Y10" s="13" t="s">
        <v>128</v>
      </c>
      <c r="Z10" s="13">
        <v>111.04</v>
      </c>
      <c r="AA10" s="13" t="s">
        <v>134</v>
      </c>
      <c r="AB10" s="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30"/>
    </row>
    <row r="11" ht="45" customHeight="1" spans="1:255">
      <c r="A11" s="68">
        <v>4</v>
      </c>
      <c r="B11" s="69" t="s">
        <v>7</v>
      </c>
      <c r="C11" s="69" t="s">
        <v>138</v>
      </c>
      <c r="D11" s="69" t="s">
        <v>139</v>
      </c>
      <c r="E11" s="69" t="s">
        <v>140</v>
      </c>
      <c r="F11" s="69" t="s">
        <v>125</v>
      </c>
      <c r="G11" s="69" t="s">
        <v>126</v>
      </c>
      <c r="H11" s="70">
        <v>44317</v>
      </c>
      <c r="I11" s="84">
        <v>44531</v>
      </c>
      <c r="J11" s="13" t="s">
        <v>127</v>
      </c>
      <c r="K11" s="13">
        <v>60.57</v>
      </c>
      <c r="L11" s="13">
        <v>60.57</v>
      </c>
      <c r="M11" s="13">
        <v>60.57</v>
      </c>
      <c r="N11" s="13"/>
      <c r="O11" s="13"/>
      <c r="P11" s="13"/>
      <c r="Q11" s="13"/>
      <c r="R11" s="13"/>
      <c r="S11" s="13">
        <v>5</v>
      </c>
      <c r="T11" s="83">
        <v>19</v>
      </c>
      <c r="U11" s="83">
        <v>95</v>
      </c>
      <c r="V11" s="83">
        <v>9</v>
      </c>
      <c r="W11" s="83">
        <v>43</v>
      </c>
      <c r="X11" s="83">
        <v>43</v>
      </c>
      <c r="Y11" s="13" t="s">
        <v>128</v>
      </c>
      <c r="Z11" s="13">
        <v>44.812</v>
      </c>
      <c r="AA11" s="13" t="s">
        <v>134</v>
      </c>
      <c r="AB11" s="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30"/>
    </row>
    <row r="12" ht="135" customHeight="1" spans="1:254">
      <c r="A12" s="68">
        <v>5</v>
      </c>
      <c r="B12" s="69" t="s">
        <v>7</v>
      </c>
      <c r="C12" s="13" t="s">
        <v>141</v>
      </c>
      <c r="D12" s="13" t="s">
        <v>142</v>
      </c>
      <c r="E12" s="13" t="s">
        <v>143</v>
      </c>
      <c r="F12" s="69" t="s">
        <v>125</v>
      </c>
      <c r="G12" s="69" t="s">
        <v>126</v>
      </c>
      <c r="H12" s="70">
        <v>44105</v>
      </c>
      <c r="I12" s="70">
        <v>44348</v>
      </c>
      <c r="J12" s="13" t="s">
        <v>127</v>
      </c>
      <c r="K12" s="13">
        <v>131.67</v>
      </c>
      <c r="L12" s="13">
        <v>131.67</v>
      </c>
      <c r="M12" s="13">
        <v>131.67</v>
      </c>
      <c r="N12" s="13"/>
      <c r="O12" s="13"/>
      <c r="P12" s="13"/>
      <c r="Q12" s="13"/>
      <c r="R12" s="13"/>
      <c r="S12" s="13">
        <v>28.45</v>
      </c>
      <c r="T12" s="83">
        <v>54</v>
      </c>
      <c r="U12" s="83">
        <v>187</v>
      </c>
      <c r="V12" s="83">
        <v>26</v>
      </c>
      <c r="W12" s="83">
        <v>71</v>
      </c>
      <c r="X12" s="83">
        <v>71</v>
      </c>
      <c r="Y12" s="13" t="s">
        <v>144</v>
      </c>
      <c r="Z12" s="13">
        <v>6.7095</v>
      </c>
      <c r="AA12" s="13" t="s">
        <v>134</v>
      </c>
      <c r="AB12" s="13"/>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c r="IR12" s="125"/>
      <c r="IS12" s="125"/>
      <c r="IT12" s="125"/>
    </row>
    <row r="13" ht="130" customHeight="1" spans="1:254">
      <c r="A13" s="68">
        <v>6</v>
      </c>
      <c r="B13" s="69" t="s">
        <v>7</v>
      </c>
      <c r="C13" s="13" t="s">
        <v>145</v>
      </c>
      <c r="D13" s="13" t="s">
        <v>146</v>
      </c>
      <c r="E13" s="13" t="s">
        <v>147</v>
      </c>
      <c r="F13" s="69" t="s">
        <v>125</v>
      </c>
      <c r="G13" s="69" t="s">
        <v>126</v>
      </c>
      <c r="H13" s="70">
        <v>44105</v>
      </c>
      <c r="I13" s="70">
        <v>44348</v>
      </c>
      <c r="J13" s="13" t="s">
        <v>127</v>
      </c>
      <c r="K13" s="13">
        <v>389.24</v>
      </c>
      <c r="L13" s="13">
        <v>389.24</v>
      </c>
      <c r="M13" s="13">
        <v>389.24</v>
      </c>
      <c r="N13" s="13"/>
      <c r="O13" s="13"/>
      <c r="P13" s="13"/>
      <c r="Q13" s="13"/>
      <c r="R13" s="13"/>
      <c r="S13" s="13">
        <v>71.55</v>
      </c>
      <c r="T13" s="83">
        <v>81</v>
      </c>
      <c r="U13" s="83">
        <v>309</v>
      </c>
      <c r="V13" s="83">
        <v>9</v>
      </c>
      <c r="W13" s="83">
        <v>28</v>
      </c>
      <c r="X13" s="83">
        <v>28</v>
      </c>
      <c r="Y13" s="13" t="s">
        <v>144</v>
      </c>
      <c r="Z13" s="13">
        <v>302.1724</v>
      </c>
      <c r="AA13" s="13" t="s">
        <v>134</v>
      </c>
      <c r="AB13" s="13"/>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row>
    <row r="14" ht="45" customHeight="1" spans="1:254">
      <c r="A14" s="68">
        <v>7</v>
      </c>
      <c r="B14" s="69" t="s">
        <v>7</v>
      </c>
      <c r="C14" s="13" t="s">
        <v>148</v>
      </c>
      <c r="D14" s="69" t="s">
        <v>149</v>
      </c>
      <c r="E14" s="13" t="s">
        <v>150</v>
      </c>
      <c r="F14" s="69" t="s">
        <v>125</v>
      </c>
      <c r="G14" s="69" t="s">
        <v>126</v>
      </c>
      <c r="H14" s="70">
        <v>44166</v>
      </c>
      <c r="I14" s="70">
        <v>44287</v>
      </c>
      <c r="J14" s="13" t="s">
        <v>127</v>
      </c>
      <c r="K14" s="13">
        <v>18</v>
      </c>
      <c r="L14" s="13">
        <v>18</v>
      </c>
      <c r="M14" s="13">
        <v>18</v>
      </c>
      <c r="N14" s="13"/>
      <c r="O14" s="13"/>
      <c r="P14" s="13"/>
      <c r="Q14" s="13"/>
      <c r="R14" s="13"/>
      <c r="S14" s="13">
        <v>10</v>
      </c>
      <c r="T14" s="83">
        <v>23</v>
      </c>
      <c r="U14" s="83">
        <v>96</v>
      </c>
      <c r="V14" s="83">
        <v>18</v>
      </c>
      <c r="W14" s="83">
        <v>80</v>
      </c>
      <c r="X14" s="83">
        <v>80</v>
      </c>
      <c r="Y14" s="13" t="s">
        <v>144</v>
      </c>
      <c r="Z14" s="13">
        <v>18</v>
      </c>
      <c r="AA14" s="13" t="s">
        <v>134</v>
      </c>
      <c r="AB14" s="13"/>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row>
    <row r="15" ht="100" customHeight="1" spans="1:254">
      <c r="A15" s="68">
        <v>8</v>
      </c>
      <c r="B15" s="69" t="s">
        <v>7</v>
      </c>
      <c r="C15" s="13" t="s">
        <v>151</v>
      </c>
      <c r="D15" s="69" t="s">
        <v>152</v>
      </c>
      <c r="E15" s="13" t="s">
        <v>153</v>
      </c>
      <c r="F15" s="69" t="s">
        <v>125</v>
      </c>
      <c r="G15" s="69" t="s">
        <v>126</v>
      </c>
      <c r="H15" s="70">
        <v>44317</v>
      </c>
      <c r="I15" s="70">
        <v>44531</v>
      </c>
      <c r="J15" s="13" t="s">
        <v>127</v>
      </c>
      <c r="K15" s="13">
        <v>180</v>
      </c>
      <c r="L15" s="13">
        <v>180</v>
      </c>
      <c r="M15" s="13">
        <v>180</v>
      </c>
      <c r="N15" s="13"/>
      <c r="O15" s="13"/>
      <c r="P15" s="13"/>
      <c r="Q15" s="13"/>
      <c r="R15" s="13"/>
      <c r="S15" s="13">
        <v>5</v>
      </c>
      <c r="T15" s="83">
        <v>41</v>
      </c>
      <c r="U15" s="83">
        <v>165</v>
      </c>
      <c r="V15" s="83">
        <v>12</v>
      </c>
      <c r="W15" s="83">
        <v>49</v>
      </c>
      <c r="X15" s="83">
        <v>49</v>
      </c>
      <c r="Y15" s="13" t="s">
        <v>144</v>
      </c>
      <c r="Z15" s="13">
        <v>180</v>
      </c>
      <c r="AA15" s="13" t="s">
        <v>134</v>
      </c>
      <c r="AB15" s="13"/>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row>
    <row r="16" ht="45" customHeight="1" spans="1:254">
      <c r="A16" s="68">
        <v>9</v>
      </c>
      <c r="B16" s="69" t="s">
        <v>7</v>
      </c>
      <c r="C16" s="13" t="s">
        <v>154</v>
      </c>
      <c r="D16" s="69" t="s">
        <v>146</v>
      </c>
      <c r="E16" s="13" t="s">
        <v>155</v>
      </c>
      <c r="F16" s="69" t="s">
        <v>125</v>
      </c>
      <c r="G16" s="69" t="s">
        <v>126</v>
      </c>
      <c r="H16" s="70">
        <v>44317</v>
      </c>
      <c r="I16" s="70">
        <v>44531</v>
      </c>
      <c r="J16" s="13" t="s">
        <v>127</v>
      </c>
      <c r="K16" s="13">
        <v>180</v>
      </c>
      <c r="L16" s="13">
        <v>180</v>
      </c>
      <c r="M16" s="13">
        <v>180</v>
      </c>
      <c r="N16" s="89"/>
      <c r="O16" s="13"/>
      <c r="P16" s="13"/>
      <c r="Q16" s="13"/>
      <c r="R16" s="13"/>
      <c r="S16" s="13">
        <v>5</v>
      </c>
      <c r="T16" s="83">
        <v>81</v>
      </c>
      <c r="U16" s="83">
        <v>309</v>
      </c>
      <c r="V16" s="83">
        <v>7</v>
      </c>
      <c r="W16" s="83">
        <v>20</v>
      </c>
      <c r="X16" s="83">
        <v>20</v>
      </c>
      <c r="Y16" s="13" t="s">
        <v>144</v>
      </c>
      <c r="Z16" s="13">
        <v>180</v>
      </c>
      <c r="AA16" s="13" t="s">
        <v>129</v>
      </c>
      <c r="AB16" s="13"/>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c r="IR16" s="126"/>
      <c r="IS16" s="126"/>
      <c r="IT16" s="126"/>
    </row>
    <row r="17" ht="45" customHeight="1" spans="1:254">
      <c r="A17" s="71">
        <v>10</v>
      </c>
      <c r="B17" s="72" t="s">
        <v>7</v>
      </c>
      <c r="C17" s="72" t="s">
        <v>156</v>
      </c>
      <c r="D17" s="72" t="s">
        <v>157</v>
      </c>
      <c r="E17" s="72" t="s">
        <v>158</v>
      </c>
      <c r="F17" s="72" t="s">
        <v>125</v>
      </c>
      <c r="G17" s="72" t="s">
        <v>126</v>
      </c>
      <c r="H17" s="73">
        <v>44136</v>
      </c>
      <c r="I17" s="73">
        <v>44531</v>
      </c>
      <c r="J17" s="72" t="s">
        <v>127</v>
      </c>
      <c r="K17" s="72">
        <v>174.21</v>
      </c>
      <c r="L17" s="72">
        <v>174.21</v>
      </c>
      <c r="M17" s="13">
        <v>174.21</v>
      </c>
      <c r="N17" s="13"/>
      <c r="O17" s="13"/>
      <c r="P17" s="13"/>
      <c r="Q17" s="13"/>
      <c r="R17" s="13"/>
      <c r="S17" s="13">
        <v>10</v>
      </c>
      <c r="T17" s="83">
        <v>79</v>
      </c>
      <c r="U17" s="83">
        <v>435</v>
      </c>
      <c r="V17" s="83">
        <v>9</v>
      </c>
      <c r="W17" s="83">
        <v>26</v>
      </c>
      <c r="X17" s="83">
        <v>26</v>
      </c>
      <c r="Y17" s="13" t="s">
        <v>144</v>
      </c>
      <c r="Z17" s="72">
        <v>174.21</v>
      </c>
      <c r="AA17" s="72" t="s">
        <v>134</v>
      </c>
      <c r="AB17" s="13"/>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c r="IR17" s="127"/>
      <c r="IS17" s="127"/>
      <c r="IT17" s="127"/>
    </row>
    <row r="18" ht="45" customHeight="1" spans="1:254">
      <c r="A18" s="68">
        <v>11</v>
      </c>
      <c r="B18" s="13" t="s">
        <v>7</v>
      </c>
      <c r="C18" s="13" t="s">
        <v>159</v>
      </c>
      <c r="D18" s="13" t="s">
        <v>160</v>
      </c>
      <c r="E18" s="13" t="s">
        <v>161</v>
      </c>
      <c r="F18" s="69" t="s">
        <v>125</v>
      </c>
      <c r="G18" s="69" t="s">
        <v>126</v>
      </c>
      <c r="H18" s="70">
        <v>44136</v>
      </c>
      <c r="I18" s="70">
        <v>44531</v>
      </c>
      <c r="J18" s="13" t="s">
        <v>127</v>
      </c>
      <c r="K18" s="13">
        <v>99.76</v>
      </c>
      <c r="L18" s="13">
        <v>99.76</v>
      </c>
      <c r="M18" s="13">
        <v>99.76</v>
      </c>
      <c r="N18" s="13"/>
      <c r="O18" s="13"/>
      <c r="P18" s="13"/>
      <c r="Q18" s="13"/>
      <c r="R18" s="13"/>
      <c r="S18" s="13">
        <v>6</v>
      </c>
      <c r="T18" s="83">
        <v>17</v>
      </c>
      <c r="U18" s="83">
        <v>103</v>
      </c>
      <c r="V18" s="83">
        <v>15</v>
      </c>
      <c r="W18" s="83">
        <v>91</v>
      </c>
      <c r="X18" s="83">
        <v>91</v>
      </c>
      <c r="Y18" s="13" t="s">
        <v>144</v>
      </c>
      <c r="Z18" s="13">
        <v>99.76</v>
      </c>
      <c r="AA18" s="13" t="s">
        <v>134</v>
      </c>
      <c r="AB18" s="13"/>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c r="IR18" s="127"/>
      <c r="IS18" s="127"/>
      <c r="IT18" s="127"/>
    </row>
    <row r="19" ht="45" customHeight="1" spans="1:254">
      <c r="A19" s="68">
        <v>12</v>
      </c>
      <c r="B19" s="13" t="s">
        <v>7</v>
      </c>
      <c r="C19" s="13" t="s">
        <v>162</v>
      </c>
      <c r="D19" s="13" t="s">
        <v>163</v>
      </c>
      <c r="E19" s="13" t="s">
        <v>164</v>
      </c>
      <c r="F19" s="69" t="s">
        <v>125</v>
      </c>
      <c r="G19" s="69" t="s">
        <v>126</v>
      </c>
      <c r="H19" s="70">
        <v>44136</v>
      </c>
      <c r="I19" s="70">
        <v>44531</v>
      </c>
      <c r="J19" s="13" t="s">
        <v>127</v>
      </c>
      <c r="K19" s="13">
        <v>81.2</v>
      </c>
      <c r="L19" s="13">
        <v>81.2</v>
      </c>
      <c r="M19" s="13">
        <v>81.2</v>
      </c>
      <c r="N19" s="13"/>
      <c r="O19" s="13"/>
      <c r="P19" s="13"/>
      <c r="Q19" s="13"/>
      <c r="R19" s="13"/>
      <c r="S19" s="13">
        <v>7</v>
      </c>
      <c r="T19" s="83">
        <v>151</v>
      </c>
      <c r="U19" s="83">
        <v>744</v>
      </c>
      <c r="V19" s="83">
        <v>26</v>
      </c>
      <c r="W19" s="83">
        <v>124</v>
      </c>
      <c r="X19" s="83">
        <v>124</v>
      </c>
      <c r="Y19" s="13" t="s">
        <v>144</v>
      </c>
      <c r="Z19" s="13">
        <v>81.2</v>
      </c>
      <c r="AA19" s="13" t="s">
        <v>134</v>
      </c>
      <c r="AB19" s="13"/>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c r="IR19" s="127"/>
      <c r="IS19" s="127"/>
      <c r="IT19" s="127"/>
    </row>
    <row r="20" ht="45" customHeight="1" spans="1:254">
      <c r="A20" s="71">
        <v>13</v>
      </c>
      <c r="B20" s="71" t="s">
        <v>7</v>
      </c>
      <c r="C20" s="71" t="s">
        <v>165</v>
      </c>
      <c r="D20" s="71" t="s">
        <v>166</v>
      </c>
      <c r="E20" s="71" t="s">
        <v>167</v>
      </c>
      <c r="F20" s="71" t="s">
        <v>125</v>
      </c>
      <c r="G20" s="71" t="s">
        <v>126</v>
      </c>
      <c r="H20" s="73">
        <v>44136</v>
      </c>
      <c r="I20" s="73">
        <v>44531</v>
      </c>
      <c r="J20" s="13" t="s">
        <v>127</v>
      </c>
      <c r="K20" s="72">
        <v>207</v>
      </c>
      <c r="L20" s="72">
        <v>207</v>
      </c>
      <c r="M20" s="13">
        <v>82.5</v>
      </c>
      <c r="N20" s="89"/>
      <c r="O20" s="13"/>
      <c r="P20" s="13"/>
      <c r="Q20" s="13"/>
      <c r="R20" s="13"/>
      <c r="S20" s="13">
        <v>10</v>
      </c>
      <c r="T20" s="83">
        <v>45</v>
      </c>
      <c r="U20" s="83">
        <v>240</v>
      </c>
      <c r="V20" s="83">
        <v>21</v>
      </c>
      <c r="W20" s="83">
        <v>93</v>
      </c>
      <c r="X20" s="83">
        <v>93</v>
      </c>
      <c r="Y20" s="72" t="s">
        <v>144</v>
      </c>
      <c r="Z20" s="72">
        <v>207</v>
      </c>
      <c r="AA20" s="72" t="s">
        <v>129</v>
      </c>
      <c r="AB20" s="13"/>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c r="IR20" s="127"/>
      <c r="IS20" s="127"/>
      <c r="IT20" s="127"/>
    </row>
    <row r="21" customFormat="1" ht="45" customHeight="1" spans="1:254">
      <c r="A21" s="74"/>
      <c r="B21" s="74"/>
      <c r="C21" s="74"/>
      <c r="D21" s="74"/>
      <c r="E21" s="74"/>
      <c r="F21" s="74"/>
      <c r="G21" s="74"/>
      <c r="H21" s="75"/>
      <c r="I21" s="75"/>
      <c r="J21" s="13" t="s">
        <v>168</v>
      </c>
      <c r="K21" s="90"/>
      <c r="L21" s="90"/>
      <c r="M21" s="13">
        <v>124.5</v>
      </c>
      <c r="N21" s="89"/>
      <c r="O21" s="13"/>
      <c r="P21" s="13"/>
      <c r="Q21" s="13"/>
      <c r="R21" s="13"/>
      <c r="S21" s="13"/>
      <c r="T21" s="83"/>
      <c r="U21" s="83"/>
      <c r="V21" s="83"/>
      <c r="W21" s="83"/>
      <c r="X21" s="83"/>
      <c r="Y21" s="90"/>
      <c r="Z21" s="90"/>
      <c r="AA21" s="90"/>
      <c r="AB21" s="13"/>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row>
    <row r="22" s="45" customFormat="1" ht="45" customHeight="1" spans="1:254">
      <c r="A22" s="68">
        <v>14</v>
      </c>
      <c r="B22" s="13" t="s">
        <v>7</v>
      </c>
      <c r="C22" s="13" t="s">
        <v>169</v>
      </c>
      <c r="D22" s="13" t="s">
        <v>170</v>
      </c>
      <c r="E22" s="13" t="s">
        <v>171</v>
      </c>
      <c r="F22" s="69" t="s">
        <v>125</v>
      </c>
      <c r="G22" s="69" t="s">
        <v>126</v>
      </c>
      <c r="H22" s="70">
        <v>44317</v>
      </c>
      <c r="I22" s="84">
        <v>44531</v>
      </c>
      <c r="J22" s="13" t="s">
        <v>127</v>
      </c>
      <c r="K22" s="13">
        <v>394</v>
      </c>
      <c r="L22" s="13">
        <v>394</v>
      </c>
      <c r="M22" s="13">
        <v>394</v>
      </c>
      <c r="N22" s="89"/>
      <c r="O22" s="13"/>
      <c r="P22" s="13"/>
      <c r="Q22" s="13"/>
      <c r="R22" s="13"/>
      <c r="S22" s="13">
        <v>20</v>
      </c>
      <c r="T22" s="83">
        <v>206</v>
      </c>
      <c r="U22" s="83">
        <v>963</v>
      </c>
      <c r="V22" s="83">
        <v>46</v>
      </c>
      <c r="W22" s="83">
        <v>159</v>
      </c>
      <c r="X22" s="83">
        <v>159</v>
      </c>
      <c r="Y22" s="13" t="s">
        <v>128</v>
      </c>
      <c r="Z22" s="13">
        <v>97.0105</v>
      </c>
      <c r="AA22" s="13" t="s">
        <v>129</v>
      </c>
      <c r="AB22" s="13"/>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c r="IR22" s="127"/>
      <c r="IS22" s="127"/>
      <c r="IT22" s="127"/>
    </row>
    <row r="23" ht="45" customHeight="1" spans="1:254">
      <c r="A23" s="68">
        <v>15</v>
      </c>
      <c r="B23" s="13" t="s">
        <v>7</v>
      </c>
      <c r="C23" s="13" t="s">
        <v>172</v>
      </c>
      <c r="D23" s="13" t="s">
        <v>173</v>
      </c>
      <c r="E23" s="13" t="s">
        <v>174</v>
      </c>
      <c r="F23" s="69" t="s">
        <v>125</v>
      </c>
      <c r="G23" s="69" t="s">
        <v>126</v>
      </c>
      <c r="H23" s="70">
        <v>44136</v>
      </c>
      <c r="I23" s="70">
        <v>44531</v>
      </c>
      <c r="J23" s="13" t="s">
        <v>127</v>
      </c>
      <c r="K23" s="13">
        <v>245.25</v>
      </c>
      <c r="L23" s="13">
        <v>245.25</v>
      </c>
      <c r="M23" s="13">
        <v>245.25</v>
      </c>
      <c r="N23" s="13"/>
      <c r="O23" s="13"/>
      <c r="P23" s="13"/>
      <c r="Q23" s="13"/>
      <c r="R23" s="13"/>
      <c r="S23" s="13">
        <v>10</v>
      </c>
      <c r="T23" s="83">
        <v>91</v>
      </c>
      <c r="U23" s="83">
        <v>476</v>
      </c>
      <c r="V23" s="83">
        <v>36</v>
      </c>
      <c r="W23" s="83">
        <v>167</v>
      </c>
      <c r="X23" s="83">
        <v>167</v>
      </c>
      <c r="Y23" s="13" t="s">
        <v>144</v>
      </c>
      <c r="Z23" s="13">
        <v>189.2065</v>
      </c>
      <c r="AA23" s="13" t="s">
        <v>134</v>
      </c>
      <c r="AB23" s="13"/>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row>
    <row r="24" ht="45" customHeight="1" spans="1:254">
      <c r="A24" s="68">
        <v>16</v>
      </c>
      <c r="B24" s="13" t="s">
        <v>7</v>
      </c>
      <c r="C24" s="13" t="s">
        <v>175</v>
      </c>
      <c r="D24" s="13" t="s">
        <v>176</v>
      </c>
      <c r="E24" s="13" t="s">
        <v>177</v>
      </c>
      <c r="F24" s="76" t="s">
        <v>125</v>
      </c>
      <c r="G24" s="69" t="s">
        <v>126</v>
      </c>
      <c r="H24" s="70">
        <v>44136</v>
      </c>
      <c r="I24" s="70">
        <v>44531</v>
      </c>
      <c r="J24" s="13" t="s">
        <v>127</v>
      </c>
      <c r="K24" s="72">
        <v>101.64</v>
      </c>
      <c r="L24" s="72">
        <v>101.64</v>
      </c>
      <c r="M24" s="13">
        <v>51.64</v>
      </c>
      <c r="N24" s="13"/>
      <c r="O24" s="13"/>
      <c r="P24" s="13"/>
      <c r="Q24" s="13"/>
      <c r="R24" s="13"/>
      <c r="S24" s="13">
        <v>8</v>
      </c>
      <c r="T24" s="83">
        <v>55</v>
      </c>
      <c r="U24" s="83">
        <v>304</v>
      </c>
      <c r="V24" s="83">
        <v>23</v>
      </c>
      <c r="W24" s="83">
        <v>115</v>
      </c>
      <c r="X24" s="83">
        <v>115</v>
      </c>
      <c r="Y24" s="13" t="s">
        <v>144</v>
      </c>
      <c r="Z24" s="72">
        <v>84.429</v>
      </c>
      <c r="AA24" s="72" t="s">
        <v>134</v>
      </c>
      <c r="AB24" s="13"/>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row>
    <row r="25" ht="45" customHeight="1" spans="1:254">
      <c r="A25" s="68"/>
      <c r="B25" s="13"/>
      <c r="C25" s="13"/>
      <c r="D25" s="13"/>
      <c r="E25" s="13"/>
      <c r="F25" s="77"/>
      <c r="G25" s="69"/>
      <c r="H25" s="70"/>
      <c r="I25" s="70"/>
      <c r="J25" s="13" t="s">
        <v>168</v>
      </c>
      <c r="K25" s="90"/>
      <c r="L25" s="90"/>
      <c r="M25" s="13">
        <v>50</v>
      </c>
      <c r="N25" s="13"/>
      <c r="O25" s="13"/>
      <c r="P25" s="13"/>
      <c r="Q25" s="13"/>
      <c r="R25" s="13"/>
      <c r="S25" s="13"/>
      <c r="T25" s="83"/>
      <c r="U25" s="83"/>
      <c r="V25" s="83"/>
      <c r="W25" s="83"/>
      <c r="X25" s="83"/>
      <c r="Y25" s="13"/>
      <c r="Z25" s="90"/>
      <c r="AA25" s="90"/>
      <c r="AB25" s="13"/>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row>
    <row r="26" ht="48" spans="1:255">
      <c r="A26" s="68">
        <v>17</v>
      </c>
      <c r="B26" s="69" t="s">
        <v>7</v>
      </c>
      <c r="C26" s="69" t="s">
        <v>178</v>
      </c>
      <c r="D26" s="69" t="s">
        <v>179</v>
      </c>
      <c r="E26" s="69" t="s">
        <v>180</v>
      </c>
      <c r="F26" s="69" t="s">
        <v>125</v>
      </c>
      <c r="G26" s="69" t="s">
        <v>126</v>
      </c>
      <c r="H26" s="70">
        <v>44256</v>
      </c>
      <c r="I26" s="84">
        <v>44378</v>
      </c>
      <c r="J26" s="13" t="s">
        <v>168</v>
      </c>
      <c r="K26" s="13">
        <v>383.78</v>
      </c>
      <c r="L26" s="13">
        <v>383.78</v>
      </c>
      <c r="M26" s="13">
        <v>383.78</v>
      </c>
      <c r="N26" s="13"/>
      <c r="O26" s="13"/>
      <c r="P26" s="13"/>
      <c r="Q26" s="13"/>
      <c r="R26" s="13"/>
      <c r="S26" s="13">
        <v>10</v>
      </c>
      <c r="T26" s="83">
        <v>53</v>
      </c>
      <c r="U26" s="83">
        <v>308</v>
      </c>
      <c r="V26" s="83">
        <v>24</v>
      </c>
      <c r="W26" s="83">
        <v>134</v>
      </c>
      <c r="X26" s="83">
        <v>134</v>
      </c>
      <c r="Y26" s="13" t="s">
        <v>128</v>
      </c>
      <c r="Z26" s="13">
        <v>364.7976</v>
      </c>
      <c r="AA26" s="13" t="s">
        <v>134</v>
      </c>
      <c r="AB26" s="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30"/>
    </row>
    <row r="27" ht="72" spans="1:255">
      <c r="A27" s="68">
        <v>18</v>
      </c>
      <c r="B27" s="69" t="s">
        <v>7</v>
      </c>
      <c r="C27" s="69" t="s">
        <v>181</v>
      </c>
      <c r="D27" s="69" t="s">
        <v>182</v>
      </c>
      <c r="E27" s="69" t="s">
        <v>183</v>
      </c>
      <c r="F27" s="69" t="s">
        <v>125</v>
      </c>
      <c r="G27" s="69" t="s">
        <v>126</v>
      </c>
      <c r="H27" s="70">
        <v>44317</v>
      </c>
      <c r="I27" s="84">
        <v>44470</v>
      </c>
      <c r="J27" s="13" t="s">
        <v>168</v>
      </c>
      <c r="K27" s="13">
        <v>212</v>
      </c>
      <c r="L27" s="13">
        <v>212</v>
      </c>
      <c r="M27" s="13">
        <v>212</v>
      </c>
      <c r="N27" s="13"/>
      <c r="O27" s="13"/>
      <c r="P27" s="89"/>
      <c r="Q27" s="13"/>
      <c r="R27" s="13"/>
      <c r="S27" s="13">
        <v>7</v>
      </c>
      <c r="T27" s="83">
        <v>52</v>
      </c>
      <c r="U27" s="83">
        <v>313</v>
      </c>
      <c r="V27" s="83">
        <v>26</v>
      </c>
      <c r="W27" s="83">
        <v>137</v>
      </c>
      <c r="X27" s="83">
        <v>137</v>
      </c>
      <c r="Y27" s="13" t="s">
        <v>128</v>
      </c>
      <c r="Z27" s="13">
        <v>209.693</v>
      </c>
      <c r="AA27" s="13" t="s">
        <v>134</v>
      </c>
      <c r="AB27" s="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30"/>
    </row>
    <row r="28" ht="45" customHeight="1" spans="1:255">
      <c r="A28" s="68">
        <v>19</v>
      </c>
      <c r="B28" s="69" t="s">
        <v>7</v>
      </c>
      <c r="C28" s="69" t="s">
        <v>184</v>
      </c>
      <c r="D28" s="69" t="s">
        <v>163</v>
      </c>
      <c r="E28" s="69" t="s">
        <v>185</v>
      </c>
      <c r="F28" s="69" t="s">
        <v>125</v>
      </c>
      <c r="G28" s="69" t="s">
        <v>126</v>
      </c>
      <c r="H28" s="70">
        <v>44317</v>
      </c>
      <c r="I28" s="84">
        <v>44531</v>
      </c>
      <c r="J28" s="13" t="s">
        <v>168</v>
      </c>
      <c r="K28" s="13">
        <v>220</v>
      </c>
      <c r="L28" s="13">
        <v>220</v>
      </c>
      <c r="M28" s="13">
        <v>220</v>
      </c>
      <c r="N28" s="13"/>
      <c r="O28" s="13"/>
      <c r="P28" s="13"/>
      <c r="Q28" s="13"/>
      <c r="R28" s="13"/>
      <c r="S28" s="13">
        <v>8</v>
      </c>
      <c r="T28" s="83">
        <v>143</v>
      </c>
      <c r="U28" s="83">
        <v>719</v>
      </c>
      <c r="V28" s="83">
        <v>26</v>
      </c>
      <c r="W28" s="83">
        <v>124</v>
      </c>
      <c r="X28" s="83">
        <v>124</v>
      </c>
      <c r="Y28" s="13" t="s">
        <v>128</v>
      </c>
      <c r="Z28" s="13">
        <v>199.293</v>
      </c>
      <c r="AA28" s="13" t="s">
        <v>134</v>
      </c>
      <c r="AB28" s="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30"/>
    </row>
    <row r="29" ht="45" customHeight="1" spans="1:255">
      <c r="A29" s="68">
        <v>20</v>
      </c>
      <c r="B29" s="69" t="s">
        <v>7</v>
      </c>
      <c r="C29" s="69" t="s">
        <v>186</v>
      </c>
      <c r="D29" s="69" t="s">
        <v>157</v>
      </c>
      <c r="E29" s="69" t="s">
        <v>187</v>
      </c>
      <c r="F29" s="69" t="s">
        <v>125</v>
      </c>
      <c r="G29" s="69" t="s">
        <v>126</v>
      </c>
      <c r="H29" s="70">
        <v>44317</v>
      </c>
      <c r="I29" s="84">
        <v>44531</v>
      </c>
      <c r="J29" s="13" t="s">
        <v>168</v>
      </c>
      <c r="K29" s="13">
        <v>146</v>
      </c>
      <c r="L29" s="13">
        <v>146</v>
      </c>
      <c r="M29" s="13">
        <v>146</v>
      </c>
      <c r="N29" s="13"/>
      <c r="O29" s="13"/>
      <c r="P29" s="13"/>
      <c r="Q29" s="13"/>
      <c r="R29" s="13"/>
      <c r="S29" s="13">
        <v>2</v>
      </c>
      <c r="T29" s="83">
        <v>79</v>
      </c>
      <c r="U29" s="83">
        <v>435</v>
      </c>
      <c r="V29" s="83">
        <v>9</v>
      </c>
      <c r="W29" s="83">
        <v>26</v>
      </c>
      <c r="X29" s="83">
        <v>26</v>
      </c>
      <c r="Y29" s="13" t="s">
        <v>128</v>
      </c>
      <c r="Z29" s="13">
        <v>140.653</v>
      </c>
      <c r="AA29" s="13" t="s">
        <v>134</v>
      </c>
      <c r="AB29" s="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30"/>
    </row>
    <row r="30" ht="45" customHeight="1" spans="1:254">
      <c r="A30" s="68">
        <v>21</v>
      </c>
      <c r="B30" s="69" t="s">
        <v>7</v>
      </c>
      <c r="C30" s="69" t="s">
        <v>188</v>
      </c>
      <c r="D30" s="69" t="s">
        <v>189</v>
      </c>
      <c r="E30" s="69" t="s">
        <v>190</v>
      </c>
      <c r="F30" s="69" t="s">
        <v>125</v>
      </c>
      <c r="G30" s="69" t="s">
        <v>126</v>
      </c>
      <c r="H30" s="70">
        <v>44136</v>
      </c>
      <c r="I30" s="70">
        <v>44256</v>
      </c>
      <c r="J30" s="13" t="s">
        <v>168</v>
      </c>
      <c r="K30" s="13">
        <v>15</v>
      </c>
      <c r="L30" s="13">
        <v>15</v>
      </c>
      <c r="M30" s="13">
        <v>15</v>
      </c>
      <c r="N30" s="69"/>
      <c r="O30" s="69"/>
      <c r="P30" s="69"/>
      <c r="Q30" s="69"/>
      <c r="R30" s="69"/>
      <c r="S30" s="13">
        <v>2</v>
      </c>
      <c r="T30" s="83">
        <v>65</v>
      </c>
      <c r="U30" s="83">
        <v>303</v>
      </c>
      <c r="V30" s="83">
        <v>17</v>
      </c>
      <c r="W30" s="83">
        <v>61</v>
      </c>
      <c r="X30" s="83">
        <v>61</v>
      </c>
      <c r="Y30" s="13" t="s">
        <v>144</v>
      </c>
      <c r="Z30" s="13">
        <v>14.79</v>
      </c>
      <c r="AA30" s="13" t="s">
        <v>134</v>
      </c>
      <c r="AB30" s="13"/>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31"/>
    </row>
    <row r="31" ht="45" customHeight="1" spans="1:254">
      <c r="A31" s="68">
        <v>22</v>
      </c>
      <c r="B31" s="69" t="s">
        <v>7</v>
      </c>
      <c r="C31" s="69" t="s">
        <v>191</v>
      </c>
      <c r="D31" s="69" t="s">
        <v>189</v>
      </c>
      <c r="E31" s="69" t="s">
        <v>192</v>
      </c>
      <c r="F31" s="69" t="s">
        <v>125</v>
      </c>
      <c r="G31" s="69" t="s">
        <v>126</v>
      </c>
      <c r="H31" s="70">
        <v>44136</v>
      </c>
      <c r="I31" s="70">
        <v>44256</v>
      </c>
      <c r="J31" s="13" t="s">
        <v>168</v>
      </c>
      <c r="K31" s="13">
        <v>15</v>
      </c>
      <c r="L31" s="13">
        <v>15</v>
      </c>
      <c r="M31" s="13">
        <v>15</v>
      </c>
      <c r="N31" s="69"/>
      <c r="O31" s="69"/>
      <c r="P31" s="69"/>
      <c r="Q31" s="69"/>
      <c r="R31" s="69"/>
      <c r="S31" s="13">
        <v>2</v>
      </c>
      <c r="T31" s="83">
        <v>65</v>
      </c>
      <c r="U31" s="83">
        <v>303</v>
      </c>
      <c r="V31" s="83">
        <v>17</v>
      </c>
      <c r="W31" s="83">
        <v>61</v>
      </c>
      <c r="X31" s="83">
        <v>61</v>
      </c>
      <c r="Y31" s="13" t="s">
        <v>144</v>
      </c>
      <c r="Z31" s="13">
        <v>14.79</v>
      </c>
      <c r="AA31" s="13" t="s">
        <v>134</v>
      </c>
      <c r="AB31" s="13"/>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31"/>
    </row>
    <row r="32" ht="84" spans="1:255">
      <c r="A32" s="68">
        <v>23</v>
      </c>
      <c r="B32" s="69" t="s">
        <v>7</v>
      </c>
      <c r="C32" s="69" t="s">
        <v>193</v>
      </c>
      <c r="D32" s="69" t="s">
        <v>194</v>
      </c>
      <c r="E32" s="69" t="s">
        <v>195</v>
      </c>
      <c r="F32" s="69" t="s">
        <v>125</v>
      </c>
      <c r="G32" s="69" t="s">
        <v>126</v>
      </c>
      <c r="H32" s="70">
        <v>44440</v>
      </c>
      <c r="I32" s="70">
        <v>44531</v>
      </c>
      <c r="J32" s="13" t="s">
        <v>196</v>
      </c>
      <c r="K32" s="91">
        <v>45</v>
      </c>
      <c r="L32" s="91">
        <v>45</v>
      </c>
      <c r="M32" s="91">
        <v>45</v>
      </c>
      <c r="N32" s="13"/>
      <c r="O32" s="13"/>
      <c r="P32" s="13"/>
      <c r="Q32" s="13"/>
      <c r="R32" s="13"/>
      <c r="S32" s="13">
        <v>0.5</v>
      </c>
      <c r="T32" s="83">
        <v>43</v>
      </c>
      <c r="U32" s="83">
        <v>179</v>
      </c>
      <c r="V32" s="83">
        <v>19</v>
      </c>
      <c r="W32" s="83">
        <v>68</v>
      </c>
      <c r="X32" s="83">
        <v>63</v>
      </c>
      <c r="Y32" s="13" t="s">
        <v>128</v>
      </c>
      <c r="Z32" s="91">
        <v>42.9155</v>
      </c>
      <c r="AA32" s="91" t="s">
        <v>134</v>
      </c>
      <c r="AB32" s="16"/>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30"/>
    </row>
    <row r="33" ht="84" spans="1:255">
      <c r="A33" s="68">
        <v>24</v>
      </c>
      <c r="B33" s="69" t="s">
        <v>7</v>
      </c>
      <c r="C33" s="69" t="s">
        <v>197</v>
      </c>
      <c r="D33" s="69" t="s">
        <v>194</v>
      </c>
      <c r="E33" s="69" t="s">
        <v>198</v>
      </c>
      <c r="F33" s="69" t="s">
        <v>125</v>
      </c>
      <c r="G33" s="69" t="s">
        <v>126</v>
      </c>
      <c r="H33" s="70">
        <v>44440</v>
      </c>
      <c r="I33" s="70">
        <v>44531</v>
      </c>
      <c r="J33" s="13" t="s">
        <v>196</v>
      </c>
      <c r="K33" s="91">
        <v>65.52</v>
      </c>
      <c r="L33" s="91">
        <v>65.52</v>
      </c>
      <c r="M33" s="91">
        <v>65.52</v>
      </c>
      <c r="N33" s="13"/>
      <c r="O33" s="13"/>
      <c r="P33" s="13"/>
      <c r="Q33" s="13"/>
      <c r="R33" s="13"/>
      <c r="S33" s="13">
        <v>2.5</v>
      </c>
      <c r="T33" s="83">
        <v>43</v>
      </c>
      <c r="U33" s="83">
        <v>179</v>
      </c>
      <c r="V33" s="83">
        <v>19</v>
      </c>
      <c r="W33" s="83">
        <v>68</v>
      </c>
      <c r="X33" s="83">
        <v>98</v>
      </c>
      <c r="Y33" s="13" t="s">
        <v>128</v>
      </c>
      <c r="Z33" s="91">
        <v>65.475</v>
      </c>
      <c r="AA33" s="91" t="s">
        <v>134</v>
      </c>
      <c r="AB33" s="16"/>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13"/>
      <c r="FE33" s="113"/>
      <c r="FF33" s="113"/>
      <c r="FG33" s="113"/>
      <c r="FH33" s="113"/>
      <c r="FI33" s="113"/>
      <c r="FJ33" s="113"/>
      <c r="FK33" s="113"/>
      <c r="FL33" s="113"/>
      <c r="FM33" s="113"/>
      <c r="FN33" s="113"/>
      <c r="FO33" s="113"/>
      <c r="FP33" s="113"/>
      <c r="FQ33" s="113"/>
      <c r="FR33" s="113"/>
      <c r="FS33" s="113"/>
      <c r="FT33" s="113"/>
      <c r="FU33" s="113"/>
      <c r="FV33" s="113"/>
      <c r="FW33" s="113"/>
      <c r="FX33" s="113"/>
      <c r="FY33" s="113"/>
      <c r="FZ33" s="113"/>
      <c r="GA33" s="113"/>
      <c r="GB33" s="113"/>
      <c r="GC33" s="113"/>
      <c r="GD33" s="113"/>
      <c r="GE33" s="113"/>
      <c r="GF33" s="113"/>
      <c r="GG33" s="113"/>
      <c r="GH33" s="113"/>
      <c r="GI33" s="113"/>
      <c r="GJ33" s="113"/>
      <c r="GK33" s="113"/>
      <c r="GL33" s="113"/>
      <c r="GM33" s="113"/>
      <c r="GN33" s="113"/>
      <c r="GO33" s="113"/>
      <c r="GP33" s="113"/>
      <c r="GQ33" s="113"/>
      <c r="GR33" s="113"/>
      <c r="GS33" s="113"/>
      <c r="GT33" s="113"/>
      <c r="GU33" s="113"/>
      <c r="GV33" s="113"/>
      <c r="GW33" s="113"/>
      <c r="GX33" s="113"/>
      <c r="GY33" s="113"/>
      <c r="GZ33" s="113"/>
      <c r="HA33" s="113"/>
      <c r="HB33" s="113"/>
      <c r="HC33" s="113"/>
      <c r="HD33" s="113"/>
      <c r="HE33" s="113"/>
      <c r="HF33" s="113"/>
      <c r="HG33" s="113"/>
      <c r="HH33" s="113"/>
      <c r="HI33" s="113"/>
      <c r="HJ33" s="113"/>
      <c r="HK33" s="113"/>
      <c r="HL33" s="113"/>
      <c r="HM33" s="113"/>
      <c r="HN33" s="113"/>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30"/>
    </row>
    <row r="34" ht="84" spans="1:255">
      <c r="A34" s="68">
        <v>25</v>
      </c>
      <c r="B34" s="69" t="s">
        <v>7</v>
      </c>
      <c r="C34" s="69" t="s">
        <v>199</v>
      </c>
      <c r="D34" s="69" t="s">
        <v>200</v>
      </c>
      <c r="E34" s="69" t="s">
        <v>201</v>
      </c>
      <c r="F34" s="69" t="s">
        <v>125</v>
      </c>
      <c r="G34" s="69" t="s">
        <v>126</v>
      </c>
      <c r="H34" s="70">
        <v>44440</v>
      </c>
      <c r="I34" s="70">
        <v>44531</v>
      </c>
      <c r="J34" s="13" t="s">
        <v>196</v>
      </c>
      <c r="K34" s="91">
        <v>125</v>
      </c>
      <c r="L34" s="91">
        <v>125</v>
      </c>
      <c r="M34" s="91">
        <v>125</v>
      </c>
      <c r="N34" s="13"/>
      <c r="O34" s="13"/>
      <c r="P34" s="13"/>
      <c r="Q34" s="13"/>
      <c r="R34" s="13"/>
      <c r="S34" s="13">
        <v>3</v>
      </c>
      <c r="T34" s="83">
        <v>30</v>
      </c>
      <c r="U34" s="83">
        <v>136</v>
      </c>
      <c r="V34" s="83">
        <v>11</v>
      </c>
      <c r="W34" s="83">
        <v>56</v>
      </c>
      <c r="X34" s="83">
        <v>43</v>
      </c>
      <c r="Y34" s="13" t="s">
        <v>128</v>
      </c>
      <c r="Z34" s="91">
        <v>125</v>
      </c>
      <c r="AA34" s="91" t="s">
        <v>129</v>
      </c>
      <c r="AB34" s="16"/>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30"/>
    </row>
    <row r="35" ht="84" spans="1:254">
      <c r="A35" s="68">
        <v>26</v>
      </c>
      <c r="B35" s="69" t="s">
        <v>7</v>
      </c>
      <c r="C35" s="69" t="s">
        <v>202</v>
      </c>
      <c r="D35" s="69" t="s">
        <v>203</v>
      </c>
      <c r="E35" s="69" t="s">
        <v>204</v>
      </c>
      <c r="F35" s="69" t="s">
        <v>125</v>
      </c>
      <c r="G35" s="69" t="s">
        <v>126</v>
      </c>
      <c r="H35" s="70">
        <v>44440</v>
      </c>
      <c r="I35" s="70">
        <v>44531</v>
      </c>
      <c r="J35" s="13" t="s">
        <v>196</v>
      </c>
      <c r="K35" s="91">
        <v>157.5</v>
      </c>
      <c r="L35" s="91">
        <v>157.5</v>
      </c>
      <c r="M35" s="91">
        <v>157.5</v>
      </c>
      <c r="N35" s="13"/>
      <c r="O35" s="13"/>
      <c r="P35" s="13"/>
      <c r="Q35" s="13"/>
      <c r="R35" s="13"/>
      <c r="S35" s="13">
        <v>8</v>
      </c>
      <c r="T35" s="83">
        <v>152</v>
      </c>
      <c r="U35" s="83">
        <v>694</v>
      </c>
      <c r="V35" s="83">
        <v>61</v>
      </c>
      <c r="W35" s="83">
        <v>305</v>
      </c>
      <c r="X35" s="83">
        <v>71</v>
      </c>
      <c r="Y35" s="13" t="s">
        <v>128</v>
      </c>
      <c r="Z35" s="91">
        <v>157.4</v>
      </c>
      <c r="AA35" s="91" t="s">
        <v>134</v>
      </c>
      <c r="AB35" s="16"/>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4"/>
      <c r="FZ35" s="114"/>
      <c r="GA35" s="114"/>
      <c r="GB35" s="114"/>
      <c r="GC35" s="114"/>
      <c r="GD35" s="114"/>
      <c r="GE35" s="114"/>
      <c r="GF35" s="114"/>
      <c r="GG35" s="114"/>
      <c r="GH35" s="114"/>
      <c r="GI35" s="114"/>
      <c r="GJ35" s="114"/>
      <c r="GK35" s="114"/>
      <c r="GL35" s="114"/>
      <c r="GM35" s="114"/>
      <c r="GN35" s="114"/>
      <c r="GO35" s="114"/>
      <c r="GP35" s="114"/>
      <c r="GQ35" s="114"/>
      <c r="GR35" s="114"/>
      <c r="GS35" s="114"/>
      <c r="GT35" s="114"/>
      <c r="GU35" s="114"/>
      <c r="GV35" s="114"/>
      <c r="GW35" s="114"/>
      <c r="GX35" s="114"/>
      <c r="GY35" s="114"/>
      <c r="GZ35" s="114"/>
      <c r="HA35" s="114"/>
      <c r="HB35" s="114"/>
      <c r="HC35" s="114"/>
      <c r="HD35" s="114"/>
      <c r="HE35" s="114"/>
      <c r="HF35" s="114"/>
      <c r="HG35" s="114"/>
      <c r="HH35" s="114"/>
      <c r="HI35" s="114"/>
      <c r="HJ35" s="114"/>
      <c r="HK35" s="114"/>
      <c r="HL35" s="114"/>
      <c r="HM35" s="114"/>
      <c r="HN35" s="114"/>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row>
    <row r="36" ht="84" spans="1:254">
      <c r="A36" s="68">
        <v>27</v>
      </c>
      <c r="B36" s="69" t="s">
        <v>7</v>
      </c>
      <c r="C36" s="69" t="s">
        <v>205</v>
      </c>
      <c r="D36" s="69" t="s">
        <v>206</v>
      </c>
      <c r="E36" s="69" t="s">
        <v>207</v>
      </c>
      <c r="F36" s="69" t="s">
        <v>125</v>
      </c>
      <c r="G36" s="69" t="s">
        <v>126</v>
      </c>
      <c r="H36" s="70">
        <v>44440</v>
      </c>
      <c r="I36" s="70">
        <v>44531</v>
      </c>
      <c r="J36" s="13" t="s">
        <v>196</v>
      </c>
      <c r="K36" s="91">
        <v>75</v>
      </c>
      <c r="L36" s="91">
        <v>75</v>
      </c>
      <c r="M36" s="91">
        <v>75</v>
      </c>
      <c r="N36" s="13"/>
      <c r="O36" s="13"/>
      <c r="P36" s="13"/>
      <c r="Q36" s="13"/>
      <c r="R36" s="13"/>
      <c r="S36" s="13">
        <v>0.7</v>
      </c>
      <c r="T36" s="83">
        <v>63</v>
      </c>
      <c r="U36" s="83">
        <v>312</v>
      </c>
      <c r="V36" s="83">
        <v>46</v>
      </c>
      <c r="W36" s="83">
        <v>227</v>
      </c>
      <c r="X36" s="83">
        <v>28</v>
      </c>
      <c r="Y36" s="13" t="s">
        <v>128</v>
      </c>
      <c r="Z36" s="91">
        <v>74.4405</v>
      </c>
      <c r="AA36" s="91" t="s">
        <v>134</v>
      </c>
      <c r="AB36" s="16"/>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c r="GD36" s="114"/>
      <c r="GE36" s="114"/>
      <c r="GF36" s="114"/>
      <c r="GG36" s="114"/>
      <c r="GH36" s="114"/>
      <c r="GI36" s="114"/>
      <c r="GJ36" s="114"/>
      <c r="GK36" s="114"/>
      <c r="GL36" s="114"/>
      <c r="GM36" s="114"/>
      <c r="GN36" s="114"/>
      <c r="GO36" s="114"/>
      <c r="GP36" s="114"/>
      <c r="GQ36" s="114"/>
      <c r="GR36" s="114"/>
      <c r="GS36" s="114"/>
      <c r="GT36" s="114"/>
      <c r="GU36" s="114"/>
      <c r="GV36" s="114"/>
      <c r="GW36" s="114"/>
      <c r="GX36" s="114"/>
      <c r="GY36" s="114"/>
      <c r="GZ36" s="114"/>
      <c r="HA36" s="114"/>
      <c r="HB36" s="114"/>
      <c r="HC36" s="114"/>
      <c r="HD36" s="114"/>
      <c r="HE36" s="114"/>
      <c r="HF36" s="114"/>
      <c r="HG36" s="114"/>
      <c r="HH36" s="114"/>
      <c r="HI36" s="114"/>
      <c r="HJ36" s="114"/>
      <c r="HK36" s="114"/>
      <c r="HL36" s="114"/>
      <c r="HM36" s="114"/>
      <c r="HN36" s="114"/>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row>
    <row r="37" ht="84" spans="1:254">
      <c r="A37" s="68">
        <v>28</v>
      </c>
      <c r="B37" s="69" t="s">
        <v>7</v>
      </c>
      <c r="C37" s="78" t="s">
        <v>208</v>
      </c>
      <c r="D37" s="79" t="s">
        <v>194</v>
      </c>
      <c r="E37" s="16" t="s">
        <v>209</v>
      </c>
      <c r="F37" s="69" t="s">
        <v>125</v>
      </c>
      <c r="G37" s="69" t="s">
        <v>126</v>
      </c>
      <c r="H37" s="70">
        <v>44440</v>
      </c>
      <c r="I37" s="70">
        <v>44531</v>
      </c>
      <c r="J37" s="13" t="s">
        <v>196</v>
      </c>
      <c r="K37" s="16">
        <v>229.48</v>
      </c>
      <c r="L37" s="16">
        <v>229.48</v>
      </c>
      <c r="M37" s="16">
        <v>229.48</v>
      </c>
      <c r="N37" s="92"/>
      <c r="O37" s="92"/>
      <c r="P37" s="92"/>
      <c r="Q37" s="92"/>
      <c r="R37" s="92"/>
      <c r="S37" s="13">
        <v>7</v>
      </c>
      <c r="T37" s="101"/>
      <c r="U37" s="102">
        <v>43</v>
      </c>
      <c r="V37" s="102">
        <v>179</v>
      </c>
      <c r="W37" s="102">
        <v>19</v>
      </c>
      <c r="X37" s="102">
        <v>68</v>
      </c>
      <c r="Y37" s="13" t="s">
        <v>128</v>
      </c>
      <c r="Z37" s="16">
        <v>0</v>
      </c>
      <c r="AA37" s="16" t="s">
        <v>210</v>
      </c>
      <c r="AB37" s="16"/>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row>
    <row r="38" ht="84" spans="1:254">
      <c r="A38" s="71">
        <v>29</v>
      </c>
      <c r="B38" s="71" t="s">
        <v>7</v>
      </c>
      <c r="C38" s="71" t="s">
        <v>211</v>
      </c>
      <c r="D38" s="71" t="s">
        <v>212</v>
      </c>
      <c r="E38" s="71" t="s">
        <v>213</v>
      </c>
      <c r="F38" s="71" t="s">
        <v>125</v>
      </c>
      <c r="G38" s="71" t="s">
        <v>126</v>
      </c>
      <c r="H38" s="73">
        <v>44440</v>
      </c>
      <c r="I38" s="73">
        <v>44531</v>
      </c>
      <c r="J38" s="13" t="s">
        <v>196</v>
      </c>
      <c r="K38" s="93">
        <v>208</v>
      </c>
      <c r="L38" s="93">
        <v>208</v>
      </c>
      <c r="M38" s="91">
        <v>2.5</v>
      </c>
      <c r="N38" s="13"/>
      <c r="O38" s="13"/>
      <c r="P38" s="13"/>
      <c r="Q38" s="13"/>
      <c r="R38" s="13"/>
      <c r="S38" s="13">
        <v>8</v>
      </c>
      <c r="T38" s="83">
        <v>73</v>
      </c>
      <c r="U38" s="83">
        <v>315</v>
      </c>
      <c r="V38" s="83">
        <v>19</v>
      </c>
      <c r="W38" s="83">
        <v>66</v>
      </c>
      <c r="X38" s="83">
        <v>85</v>
      </c>
      <c r="Y38" s="13" t="s">
        <v>128</v>
      </c>
      <c r="Z38" s="93">
        <v>208</v>
      </c>
      <c r="AA38" s="93" t="s">
        <v>134</v>
      </c>
      <c r="AB38" s="16"/>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row>
    <row r="39" ht="72" spans="1:254">
      <c r="A39" s="74"/>
      <c r="B39" s="74"/>
      <c r="C39" s="74"/>
      <c r="D39" s="74"/>
      <c r="E39" s="74"/>
      <c r="F39" s="74"/>
      <c r="G39" s="74"/>
      <c r="H39" s="75"/>
      <c r="I39" s="75"/>
      <c r="J39" s="71" t="s">
        <v>214</v>
      </c>
      <c r="K39" s="94"/>
      <c r="L39" s="94"/>
      <c r="M39" s="91">
        <v>205.5</v>
      </c>
      <c r="N39" s="13"/>
      <c r="O39" s="13"/>
      <c r="P39" s="13"/>
      <c r="Q39" s="13"/>
      <c r="R39" s="13"/>
      <c r="S39" s="13"/>
      <c r="T39" s="83"/>
      <c r="U39" s="83"/>
      <c r="V39" s="83"/>
      <c r="W39" s="83"/>
      <c r="X39" s="83"/>
      <c r="Y39" s="13"/>
      <c r="Z39" s="94"/>
      <c r="AA39" s="94"/>
      <c r="AB39" s="16"/>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row>
    <row r="40" ht="14.25" spans="1:254">
      <c r="A40" s="68"/>
      <c r="B40" s="65" t="s">
        <v>215</v>
      </c>
      <c r="C40" s="65"/>
      <c r="D40" s="65" t="s">
        <v>121</v>
      </c>
      <c r="E40" s="80"/>
      <c r="F40" s="81"/>
      <c r="G40" s="81"/>
      <c r="H40" s="82"/>
      <c r="I40" s="82"/>
      <c r="J40" s="82"/>
      <c r="K40" s="65">
        <f>SUM(K41:K80)</f>
        <v>8095.92</v>
      </c>
      <c r="L40" s="65">
        <f t="shared" ref="L40:X40" si="1">SUM(L41:L80)</f>
        <v>8095.92</v>
      </c>
      <c r="M40" s="65">
        <f t="shared" si="1"/>
        <v>3817.09</v>
      </c>
      <c r="N40" s="65">
        <f t="shared" si="1"/>
        <v>1961.74</v>
      </c>
      <c r="O40" s="65">
        <f t="shared" si="1"/>
        <v>940</v>
      </c>
      <c r="P40" s="65">
        <f t="shared" si="1"/>
        <v>1377.09</v>
      </c>
      <c r="Q40" s="65">
        <f t="shared" si="1"/>
        <v>0</v>
      </c>
      <c r="R40" s="65">
        <f t="shared" si="1"/>
        <v>0</v>
      </c>
      <c r="S40" s="65">
        <f t="shared" si="1"/>
        <v>0</v>
      </c>
      <c r="T40" s="65">
        <f t="shared" si="1"/>
        <v>5300</v>
      </c>
      <c r="U40" s="65">
        <f t="shared" si="1"/>
        <v>25154</v>
      </c>
      <c r="V40" s="65">
        <f t="shared" si="1"/>
        <v>1718</v>
      </c>
      <c r="W40" s="65">
        <f t="shared" si="1"/>
        <v>6656</v>
      </c>
      <c r="X40" s="65">
        <f t="shared" si="1"/>
        <v>6816</v>
      </c>
      <c r="Y40" s="65"/>
      <c r="Z40" s="65">
        <f>SUM(Z41:Z80)</f>
        <v>5482.119414</v>
      </c>
      <c r="AA40" s="65"/>
      <c r="AB40" s="11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row>
    <row r="41" ht="96" spans="1:254">
      <c r="A41" s="68">
        <v>1</v>
      </c>
      <c r="B41" s="13" t="s">
        <v>7</v>
      </c>
      <c r="C41" s="13" t="s">
        <v>216</v>
      </c>
      <c r="D41" s="13" t="s">
        <v>217</v>
      </c>
      <c r="E41" s="83" t="s">
        <v>218</v>
      </c>
      <c r="F41" s="69" t="s">
        <v>125</v>
      </c>
      <c r="G41" s="13" t="s">
        <v>126</v>
      </c>
      <c r="H41" s="84">
        <v>44256</v>
      </c>
      <c r="I41" s="84">
        <v>44440</v>
      </c>
      <c r="J41" s="13" t="s">
        <v>219</v>
      </c>
      <c r="K41" s="13">
        <v>950</v>
      </c>
      <c r="L41" s="13">
        <v>950</v>
      </c>
      <c r="M41" s="13">
        <v>950</v>
      </c>
      <c r="N41" s="13"/>
      <c r="O41" s="13"/>
      <c r="P41" s="13"/>
      <c r="Q41" s="13"/>
      <c r="R41" s="13"/>
      <c r="S41" s="89"/>
      <c r="T41" s="83">
        <v>106</v>
      </c>
      <c r="U41" s="83">
        <v>597</v>
      </c>
      <c r="V41" s="83">
        <v>36</v>
      </c>
      <c r="W41" s="83">
        <v>134</v>
      </c>
      <c r="X41" s="83">
        <v>134</v>
      </c>
      <c r="Y41" s="13" t="s">
        <v>128</v>
      </c>
      <c r="Z41" s="13">
        <v>946.813032</v>
      </c>
      <c r="AA41" s="13" t="s">
        <v>134</v>
      </c>
      <c r="AB41" s="13"/>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row>
    <row r="42" ht="24" spans="1:254">
      <c r="A42" s="71">
        <v>2</v>
      </c>
      <c r="B42" s="71" t="s">
        <v>7</v>
      </c>
      <c r="C42" s="71" t="s">
        <v>220</v>
      </c>
      <c r="D42" s="71" t="s">
        <v>221</v>
      </c>
      <c r="E42" s="71" t="s">
        <v>222</v>
      </c>
      <c r="F42" s="71" t="s">
        <v>125</v>
      </c>
      <c r="G42" s="71" t="s">
        <v>126</v>
      </c>
      <c r="H42" s="73">
        <v>44317</v>
      </c>
      <c r="I42" s="73">
        <v>44531</v>
      </c>
      <c r="J42" s="13" t="s">
        <v>219</v>
      </c>
      <c r="K42" s="76">
        <v>314</v>
      </c>
      <c r="L42" s="76">
        <v>314</v>
      </c>
      <c r="M42" s="69">
        <v>50</v>
      </c>
      <c r="N42" s="69"/>
      <c r="O42" s="13"/>
      <c r="P42" s="69"/>
      <c r="Q42" s="69"/>
      <c r="R42" s="69"/>
      <c r="S42" s="69"/>
      <c r="T42" s="103">
        <v>143</v>
      </c>
      <c r="U42" s="103">
        <v>719</v>
      </c>
      <c r="V42" s="103">
        <v>26</v>
      </c>
      <c r="W42" s="103">
        <v>124</v>
      </c>
      <c r="X42" s="103">
        <v>124</v>
      </c>
      <c r="Y42" s="103" t="s">
        <v>128</v>
      </c>
      <c r="Z42" s="76">
        <v>314</v>
      </c>
      <c r="AA42" s="76" t="s">
        <v>134</v>
      </c>
      <c r="AB42" s="119"/>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31"/>
    </row>
    <row r="43" ht="24" spans="1:254">
      <c r="A43" s="85"/>
      <c r="B43" s="85"/>
      <c r="C43" s="85"/>
      <c r="D43" s="85"/>
      <c r="E43" s="85"/>
      <c r="F43" s="85"/>
      <c r="G43" s="85"/>
      <c r="H43" s="86"/>
      <c r="I43" s="86"/>
      <c r="J43" s="13" t="s">
        <v>127</v>
      </c>
      <c r="K43" s="95"/>
      <c r="L43" s="95"/>
      <c r="M43" s="69">
        <v>73.65</v>
      </c>
      <c r="N43" s="69"/>
      <c r="O43" s="69"/>
      <c r="P43" s="69"/>
      <c r="Q43" s="69"/>
      <c r="R43" s="69"/>
      <c r="S43" s="69"/>
      <c r="T43" s="104"/>
      <c r="U43" s="104"/>
      <c r="V43" s="104"/>
      <c r="W43" s="104"/>
      <c r="X43" s="104"/>
      <c r="Y43" s="104"/>
      <c r="Z43" s="95"/>
      <c r="AA43" s="95"/>
      <c r="AB43" s="120"/>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c r="GR43" s="116"/>
      <c r="GS43" s="116"/>
      <c r="GT43" s="116"/>
      <c r="GU43" s="116"/>
      <c r="GV43" s="116"/>
      <c r="GW43" s="116"/>
      <c r="GX43" s="116"/>
      <c r="GY43" s="116"/>
      <c r="GZ43" s="116"/>
      <c r="HA43" s="116"/>
      <c r="HB43" s="116"/>
      <c r="HC43" s="116"/>
      <c r="HD43" s="116"/>
      <c r="HE43" s="116"/>
      <c r="HF43" s="116"/>
      <c r="HG43" s="116"/>
      <c r="HH43" s="116"/>
      <c r="HI43" s="116"/>
      <c r="HJ43" s="116"/>
      <c r="HK43" s="116"/>
      <c r="HL43" s="116"/>
      <c r="HM43" s="116"/>
      <c r="HN43" s="116"/>
      <c r="HO43" s="116"/>
      <c r="HP43" s="116"/>
      <c r="HQ43" s="116"/>
      <c r="HR43" s="116"/>
      <c r="HS43" s="116"/>
      <c r="HT43" s="116"/>
      <c r="HU43" s="116"/>
      <c r="HV43" s="116"/>
      <c r="HW43" s="116"/>
      <c r="HX43" s="116"/>
      <c r="HY43" s="116"/>
      <c r="HZ43" s="116"/>
      <c r="IA43" s="116"/>
      <c r="IB43" s="116"/>
      <c r="IC43" s="116"/>
      <c r="ID43" s="116"/>
      <c r="IE43" s="116"/>
      <c r="IF43" s="116"/>
      <c r="IG43" s="116"/>
      <c r="IH43" s="116"/>
      <c r="II43" s="116"/>
      <c r="IJ43" s="116"/>
      <c r="IK43" s="116"/>
      <c r="IL43" s="116"/>
      <c r="IM43" s="116"/>
      <c r="IN43" s="116"/>
      <c r="IO43" s="116"/>
      <c r="IP43" s="116"/>
      <c r="IQ43" s="116"/>
      <c r="IR43" s="116"/>
      <c r="IS43" s="116"/>
      <c r="IT43" s="131"/>
    </row>
    <row r="44" ht="24" spans="1:254">
      <c r="A44" s="85"/>
      <c r="B44" s="85"/>
      <c r="C44" s="85"/>
      <c r="D44" s="85"/>
      <c r="E44" s="85"/>
      <c r="F44" s="85"/>
      <c r="G44" s="85"/>
      <c r="H44" s="86"/>
      <c r="I44" s="86"/>
      <c r="J44" s="13" t="s">
        <v>223</v>
      </c>
      <c r="K44" s="95"/>
      <c r="L44" s="95"/>
      <c r="M44" s="69"/>
      <c r="N44" s="69"/>
      <c r="O44" s="69"/>
      <c r="P44" s="69">
        <v>16.12</v>
      </c>
      <c r="Q44" s="69"/>
      <c r="R44" s="69"/>
      <c r="S44" s="69"/>
      <c r="T44" s="104"/>
      <c r="U44" s="104"/>
      <c r="V44" s="104"/>
      <c r="W44" s="104"/>
      <c r="X44" s="104"/>
      <c r="Y44" s="104"/>
      <c r="Z44" s="95"/>
      <c r="AA44" s="95"/>
      <c r="AB44" s="120"/>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6"/>
      <c r="FU44" s="116"/>
      <c r="FV44" s="116"/>
      <c r="FW44" s="116"/>
      <c r="FX44" s="116"/>
      <c r="FY44" s="116"/>
      <c r="FZ44" s="116"/>
      <c r="GA44" s="116"/>
      <c r="GB44" s="116"/>
      <c r="GC44" s="116"/>
      <c r="GD44" s="116"/>
      <c r="GE44" s="116"/>
      <c r="GF44" s="116"/>
      <c r="GG44" s="116"/>
      <c r="GH44" s="116"/>
      <c r="GI44" s="116"/>
      <c r="GJ44" s="116"/>
      <c r="GK44" s="116"/>
      <c r="GL44" s="116"/>
      <c r="GM44" s="116"/>
      <c r="GN44" s="116"/>
      <c r="GO44" s="116"/>
      <c r="GP44" s="116"/>
      <c r="GQ44" s="116"/>
      <c r="GR44" s="116"/>
      <c r="GS44" s="116"/>
      <c r="GT44" s="116"/>
      <c r="GU44" s="116"/>
      <c r="GV44" s="116"/>
      <c r="GW44" s="116"/>
      <c r="GX44" s="116"/>
      <c r="GY44" s="116"/>
      <c r="GZ44" s="116"/>
      <c r="HA44" s="116"/>
      <c r="HB44" s="116"/>
      <c r="HC44" s="116"/>
      <c r="HD44" s="116"/>
      <c r="HE44" s="116"/>
      <c r="HF44" s="116"/>
      <c r="HG44" s="116"/>
      <c r="HH44" s="116"/>
      <c r="HI44" s="116"/>
      <c r="HJ44" s="116"/>
      <c r="HK44" s="116"/>
      <c r="HL44" s="116"/>
      <c r="HM44" s="116"/>
      <c r="HN44" s="116"/>
      <c r="HO44" s="116"/>
      <c r="HP44" s="116"/>
      <c r="HQ44" s="116"/>
      <c r="HR44" s="116"/>
      <c r="HS44" s="116"/>
      <c r="HT44" s="116"/>
      <c r="HU44" s="116"/>
      <c r="HV44" s="116"/>
      <c r="HW44" s="116"/>
      <c r="HX44" s="116"/>
      <c r="HY44" s="116"/>
      <c r="HZ44" s="116"/>
      <c r="IA44" s="116"/>
      <c r="IB44" s="116"/>
      <c r="IC44" s="116"/>
      <c r="ID44" s="116"/>
      <c r="IE44" s="116"/>
      <c r="IF44" s="116"/>
      <c r="IG44" s="116"/>
      <c r="IH44" s="116"/>
      <c r="II44" s="116"/>
      <c r="IJ44" s="116"/>
      <c r="IK44" s="116"/>
      <c r="IL44" s="116"/>
      <c r="IM44" s="116"/>
      <c r="IN44" s="116"/>
      <c r="IO44" s="116"/>
      <c r="IP44" s="116"/>
      <c r="IQ44" s="116"/>
      <c r="IR44" s="116"/>
      <c r="IS44" s="116"/>
      <c r="IT44" s="131"/>
    </row>
    <row r="45" ht="24" spans="1:254">
      <c r="A45" s="85"/>
      <c r="B45" s="85"/>
      <c r="C45" s="85"/>
      <c r="D45" s="85"/>
      <c r="E45" s="85"/>
      <c r="F45" s="85"/>
      <c r="G45" s="85"/>
      <c r="H45" s="86"/>
      <c r="I45" s="86"/>
      <c r="J45" s="13" t="s">
        <v>224</v>
      </c>
      <c r="K45" s="95"/>
      <c r="L45" s="95"/>
      <c r="M45" s="69"/>
      <c r="N45" s="69">
        <v>165.88</v>
      </c>
      <c r="O45" s="69"/>
      <c r="P45" s="69"/>
      <c r="Q45" s="69"/>
      <c r="R45" s="69"/>
      <c r="S45" s="69"/>
      <c r="T45" s="104"/>
      <c r="U45" s="104"/>
      <c r="V45" s="104"/>
      <c r="W45" s="104"/>
      <c r="X45" s="104"/>
      <c r="Y45" s="104"/>
      <c r="Z45" s="95"/>
      <c r="AA45" s="95"/>
      <c r="AB45" s="120"/>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116"/>
      <c r="GB45" s="116"/>
      <c r="GC45" s="116"/>
      <c r="GD45" s="116"/>
      <c r="GE45" s="116"/>
      <c r="GF45" s="116"/>
      <c r="GG45" s="116"/>
      <c r="GH45" s="116"/>
      <c r="GI45" s="116"/>
      <c r="GJ45" s="116"/>
      <c r="GK45" s="116"/>
      <c r="GL45" s="116"/>
      <c r="GM45" s="116"/>
      <c r="GN45" s="116"/>
      <c r="GO45" s="116"/>
      <c r="GP45" s="116"/>
      <c r="GQ45" s="116"/>
      <c r="GR45" s="116"/>
      <c r="GS45" s="116"/>
      <c r="GT45" s="116"/>
      <c r="GU45" s="116"/>
      <c r="GV45" s="116"/>
      <c r="GW45" s="116"/>
      <c r="GX45" s="116"/>
      <c r="GY45" s="116"/>
      <c r="GZ45" s="116"/>
      <c r="HA45" s="116"/>
      <c r="HB45" s="116"/>
      <c r="HC45" s="116"/>
      <c r="HD45" s="116"/>
      <c r="HE45" s="116"/>
      <c r="HF45" s="116"/>
      <c r="HG45" s="116"/>
      <c r="HH45" s="116"/>
      <c r="HI45" s="116"/>
      <c r="HJ45" s="116"/>
      <c r="HK45" s="116"/>
      <c r="HL45" s="116"/>
      <c r="HM45" s="116"/>
      <c r="HN45" s="116"/>
      <c r="HO45" s="116"/>
      <c r="HP45" s="116"/>
      <c r="HQ45" s="116"/>
      <c r="HR45" s="116"/>
      <c r="HS45" s="116"/>
      <c r="HT45" s="116"/>
      <c r="HU45" s="116"/>
      <c r="HV45" s="116"/>
      <c r="HW45" s="116"/>
      <c r="HX45" s="116"/>
      <c r="HY45" s="116"/>
      <c r="HZ45" s="116"/>
      <c r="IA45" s="116"/>
      <c r="IB45" s="116"/>
      <c r="IC45" s="116"/>
      <c r="ID45" s="116"/>
      <c r="IE45" s="116"/>
      <c r="IF45" s="116"/>
      <c r="IG45" s="116"/>
      <c r="IH45" s="116"/>
      <c r="II45" s="116"/>
      <c r="IJ45" s="116"/>
      <c r="IK45" s="116"/>
      <c r="IL45" s="116"/>
      <c r="IM45" s="116"/>
      <c r="IN45" s="116"/>
      <c r="IO45" s="116"/>
      <c r="IP45" s="116"/>
      <c r="IQ45" s="116"/>
      <c r="IR45" s="116"/>
      <c r="IS45" s="116"/>
      <c r="IT45" s="131"/>
    </row>
    <row r="46" ht="36" spans="1:254">
      <c r="A46" s="74"/>
      <c r="B46" s="74"/>
      <c r="C46" s="74"/>
      <c r="D46" s="74"/>
      <c r="E46" s="74"/>
      <c r="F46" s="74"/>
      <c r="G46" s="74"/>
      <c r="H46" s="75"/>
      <c r="I46" s="75"/>
      <c r="J46" s="13" t="s">
        <v>225</v>
      </c>
      <c r="K46" s="77"/>
      <c r="L46" s="77"/>
      <c r="M46" s="69"/>
      <c r="N46" s="69">
        <v>8.35</v>
      </c>
      <c r="O46" s="69"/>
      <c r="P46" s="69"/>
      <c r="Q46" s="69"/>
      <c r="R46" s="69"/>
      <c r="S46" s="69"/>
      <c r="T46" s="105"/>
      <c r="U46" s="105"/>
      <c r="V46" s="105"/>
      <c r="W46" s="105"/>
      <c r="X46" s="105"/>
      <c r="Y46" s="105"/>
      <c r="Z46" s="77"/>
      <c r="AA46" s="77"/>
      <c r="AB46" s="121"/>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116"/>
      <c r="GB46" s="116"/>
      <c r="GC46" s="116"/>
      <c r="GD46" s="116"/>
      <c r="GE46" s="116"/>
      <c r="GF46" s="116"/>
      <c r="GG46" s="116"/>
      <c r="GH46" s="116"/>
      <c r="GI46" s="116"/>
      <c r="GJ46" s="116"/>
      <c r="GK46" s="116"/>
      <c r="GL46" s="116"/>
      <c r="GM46" s="116"/>
      <c r="GN46" s="116"/>
      <c r="GO46" s="116"/>
      <c r="GP46" s="116"/>
      <c r="GQ46" s="116"/>
      <c r="GR46" s="116"/>
      <c r="GS46" s="116"/>
      <c r="GT46" s="116"/>
      <c r="GU46" s="116"/>
      <c r="GV46" s="116"/>
      <c r="GW46" s="116"/>
      <c r="GX46" s="116"/>
      <c r="GY46" s="116"/>
      <c r="GZ46" s="116"/>
      <c r="HA46" s="116"/>
      <c r="HB46" s="116"/>
      <c r="HC46" s="116"/>
      <c r="HD46" s="116"/>
      <c r="HE46" s="116"/>
      <c r="HF46" s="116"/>
      <c r="HG46" s="116"/>
      <c r="HH46" s="116"/>
      <c r="HI46" s="116"/>
      <c r="HJ46" s="116"/>
      <c r="HK46" s="116"/>
      <c r="HL46" s="116"/>
      <c r="HM46" s="116"/>
      <c r="HN46" s="116"/>
      <c r="HO46" s="116"/>
      <c r="HP46" s="116"/>
      <c r="HQ46" s="116"/>
      <c r="HR46" s="116"/>
      <c r="HS46" s="116"/>
      <c r="HT46" s="116"/>
      <c r="HU46" s="116"/>
      <c r="HV46" s="116"/>
      <c r="HW46" s="116"/>
      <c r="HX46" s="116"/>
      <c r="HY46" s="116"/>
      <c r="HZ46" s="116"/>
      <c r="IA46" s="116"/>
      <c r="IB46" s="116"/>
      <c r="IC46" s="116"/>
      <c r="ID46" s="116"/>
      <c r="IE46" s="116"/>
      <c r="IF46" s="116"/>
      <c r="IG46" s="116"/>
      <c r="IH46" s="116"/>
      <c r="II46" s="116"/>
      <c r="IJ46" s="116"/>
      <c r="IK46" s="116"/>
      <c r="IL46" s="116"/>
      <c r="IM46" s="116"/>
      <c r="IN46" s="116"/>
      <c r="IO46" s="116"/>
      <c r="IP46" s="116"/>
      <c r="IQ46" s="116"/>
      <c r="IR46" s="116"/>
      <c r="IS46" s="116"/>
      <c r="IT46" s="131"/>
    </row>
    <row r="47" ht="36" spans="1:254">
      <c r="A47" s="68">
        <v>3</v>
      </c>
      <c r="B47" s="13" t="s">
        <v>7</v>
      </c>
      <c r="C47" s="13" t="s">
        <v>226</v>
      </c>
      <c r="D47" s="13" t="s">
        <v>227</v>
      </c>
      <c r="E47" s="13" t="s">
        <v>228</v>
      </c>
      <c r="F47" s="69" t="s">
        <v>125</v>
      </c>
      <c r="G47" s="13" t="s">
        <v>126</v>
      </c>
      <c r="H47" s="70">
        <v>44166</v>
      </c>
      <c r="I47" s="70">
        <v>44409</v>
      </c>
      <c r="J47" s="13" t="s">
        <v>225</v>
      </c>
      <c r="K47" s="13">
        <v>24</v>
      </c>
      <c r="L47" s="13">
        <v>24</v>
      </c>
      <c r="M47" s="13"/>
      <c r="N47" s="13">
        <v>24</v>
      </c>
      <c r="O47" s="13"/>
      <c r="P47" s="13"/>
      <c r="Q47" s="13"/>
      <c r="R47" s="13"/>
      <c r="S47" s="89"/>
      <c r="T47" s="83">
        <v>118</v>
      </c>
      <c r="U47" s="83">
        <v>555</v>
      </c>
      <c r="V47" s="83">
        <v>20</v>
      </c>
      <c r="W47" s="83">
        <v>85</v>
      </c>
      <c r="X47" s="83">
        <v>85</v>
      </c>
      <c r="Y47" s="13" t="s">
        <v>144</v>
      </c>
      <c r="Z47" s="13">
        <v>24</v>
      </c>
      <c r="AA47" s="13" t="s">
        <v>134</v>
      </c>
      <c r="AB47" s="13"/>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24"/>
      <c r="HO47" s="124"/>
      <c r="HP47" s="124"/>
      <c r="HQ47" s="124"/>
      <c r="HR47" s="124"/>
      <c r="HS47" s="124"/>
      <c r="HT47" s="124"/>
      <c r="HU47" s="124"/>
      <c r="HV47" s="124"/>
      <c r="HW47" s="124"/>
      <c r="HX47" s="124"/>
      <c r="HY47" s="124"/>
      <c r="HZ47" s="124"/>
      <c r="IA47" s="124"/>
      <c r="IB47" s="124"/>
      <c r="IC47" s="124"/>
      <c r="ID47" s="124"/>
      <c r="IE47" s="124"/>
      <c r="IF47" s="124"/>
      <c r="IG47" s="124"/>
      <c r="IH47" s="124"/>
      <c r="II47" s="124"/>
      <c r="IJ47" s="124"/>
      <c r="IK47" s="124"/>
      <c r="IL47" s="124"/>
      <c r="IM47" s="124"/>
      <c r="IN47" s="124"/>
      <c r="IO47" s="124"/>
      <c r="IP47" s="124"/>
      <c r="IQ47" s="124"/>
      <c r="IR47" s="124"/>
      <c r="IS47" s="124"/>
      <c r="IT47" s="124"/>
    </row>
    <row r="48" ht="36" spans="1:254">
      <c r="A48" s="68">
        <v>4</v>
      </c>
      <c r="B48" s="13" t="s">
        <v>7</v>
      </c>
      <c r="C48" s="13" t="s">
        <v>229</v>
      </c>
      <c r="D48" s="13" t="s">
        <v>230</v>
      </c>
      <c r="E48" s="13" t="s">
        <v>231</v>
      </c>
      <c r="F48" s="69" t="s">
        <v>125</v>
      </c>
      <c r="G48" s="13" t="s">
        <v>126</v>
      </c>
      <c r="H48" s="70">
        <v>44166</v>
      </c>
      <c r="I48" s="70">
        <v>44317</v>
      </c>
      <c r="J48" s="13" t="s">
        <v>225</v>
      </c>
      <c r="K48" s="13">
        <v>43</v>
      </c>
      <c r="L48" s="13">
        <v>43</v>
      </c>
      <c r="M48" s="13"/>
      <c r="N48" s="13">
        <v>43</v>
      </c>
      <c r="O48" s="13"/>
      <c r="P48" s="13"/>
      <c r="Q48" s="13"/>
      <c r="R48" s="13"/>
      <c r="S48" s="89"/>
      <c r="T48" s="83">
        <v>21</v>
      </c>
      <c r="U48" s="83">
        <v>90</v>
      </c>
      <c r="V48" s="83">
        <v>11</v>
      </c>
      <c r="W48" s="83">
        <v>23</v>
      </c>
      <c r="X48" s="83">
        <v>23</v>
      </c>
      <c r="Y48" s="13" t="s">
        <v>144</v>
      </c>
      <c r="Z48" s="13">
        <v>43</v>
      </c>
      <c r="AA48" s="13" t="s">
        <v>134</v>
      </c>
      <c r="AB48" s="13"/>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24"/>
      <c r="HO48" s="124"/>
      <c r="HP48" s="124"/>
      <c r="HQ48" s="124"/>
      <c r="HR48" s="124"/>
      <c r="HS48" s="124"/>
      <c r="HT48" s="124"/>
      <c r="HU48" s="124"/>
      <c r="HV48" s="124"/>
      <c r="HW48" s="124"/>
      <c r="HX48" s="124"/>
      <c r="HY48" s="124"/>
      <c r="HZ48" s="124"/>
      <c r="IA48" s="124"/>
      <c r="IB48" s="124"/>
      <c r="IC48" s="124"/>
      <c r="ID48" s="124"/>
      <c r="IE48" s="124"/>
      <c r="IF48" s="124"/>
      <c r="IG48" s="124"/>
      <c r="IH48" s="124"/>
      <c r="II48" s="124"/>
      <c r="IJ48" s="124"/>
      <c r="IK48" s="124"/>
      <c r="IL48" s="124"/>
      <c r="IM48" s="124"/>
      <c r="IN48" s="124"/>
      <c r="IO48" s="124"/>
      <c r="IP48" s="124"/>
      <c r="IQ48" s="124"/>
      <c r="IR48" s="124"/>
      <c r="IS48" s="124"/>
      <c r="IT48" s="124"/>
    </row>
    <row r="49" ht="120" spans="1:254">
      <c r="A49" s="68">
        <v>5</v>
      </c>
      <c r="B49" s="13" t="s">
        <v>7</v>
      </c>
      <c r="C49" s="13" t="s">
        <v>232</v>
      </c>
      <c r="D49" s="13" t="s">
        <v>179</v>
      </c>
      <c r="E49" s="13" t="s">
        <v>233</v>
      </c>
      <c r="F49" s="69" t="s">
        <v>125</v>
      </c>
      <c r="G49" s="13" t="s">
        <v>126</v>
      </c>
      <c r="H49" s="70">
        <v>43891</v>
      </c>
      <c r="I49" s="70">
        <v>44531</v>
      </c>
      <c r="J49" s="13" t="s">
        <v>225</v>
      </c>
      <c r="K49" s="13">
        <v>250</v>
      </c>
      <c r="L49" s="13">
        <v>250</v>
      </c>
      <c r="M49" s="13"/>
      <c r="N49" s="13">
        <v>250</v>
      </c>
      <c r="O49" s="13"/>
      <c r="P49" s="13"/>
      <c r="Q49" s="13"/>
      <c r="R49" s="13"/>
      <c r="S49" s="89"/>
      <c r="T49" s="83">
        <v>52</v>
      </c>
      <c r="U49" s="83">
        <v>313</v>
      </c>
      <c r="V49" s="83">
        <v>26</v>
      </c>
      <c r="W49" s="83">
        <v>137</v>
      </c>
      <c r="X49" s="83">
        <v>137</v>
      </c>
      <c r="Y49" s="13" t="s">
        <v>144</v>
      </c>
      <c r="Z49" s="13">
        <v>50.31</v>
      </c>
      <c r="AA49" s="13" t="s">
        <v>134</v>
      </c>
      <c r="AB49" s="13"/>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row>
    <row r="50" ht="36" spans="1:254">
      <c r="A50" s="68">
        <v>6</v>
      </c>
      <c r="B50" s="13" t="s">
        <v>7</v>
      </c>
      <c r="C50" s="13" t="s">
        <v>234</v>
      </c>
      <c r="D50" s="13" t="s">
        <v>235</v>
      </c>
      <c r="E50" s="13" t="s">
        <v>236</v>
      </c>
      <c r="F50" s="69" t="s">
        <v>125</v>
      </c>
      <c r="G50" s="13" t="s">
        <v>126</v>
      </c>
      <c r="H50" s="70">
        <v>44105</v>
      </c>
      <c r="I50" s="70">
        <v>44531</v>
      </c>
      <c r="J50" s="13" t="s">
        <v>225</v>
      </c>
      <c r="K50" s="13">
        <v>800</v>
      </c>
      <c r="L50" s="13">
        <v>800</v>
      </c>
      <c r="M50" s="13"/>
      <c r="N50" s="13">
        <v>800</v>
      </c>
      <c r="O50" s="13"/>
      <c r="P50" s="13"/>
      <c r="Q50" s="13"/>
      <c r="R50" s="13"/>
      <c r="S50" s="89"/>
      <c r="T50" s="83">
        <v>237</v>
      </c>
      <c r="U50" s="83">
        <v>1222</v>
      </c>
      <c r="V50" s="83">
        <v>69</v>
      </c>
      <c r="W50" s="83">
        <v>327</v>
      </c>
      <c r="X50" s="83">
        <v>327</v>
      </c>
      <c r="Y50" s="13" t="s">
        <v>144</v>
      </c>
      <c r="Z50" s="13">
        <v>800</v>
      </c>
      <c r="AA50" s="13" t="s">
        <v>134</v>
      </c>
      <c r="AB50" s="13"/>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row>
    <row r="51" ht="36" spans="1:254">
      <c r="A51" s="68">
        <v>7</v>
      </c>
      <c r="B51" s="69" t="s">
        <v>7</v>
      </c>
      <c r="C51" s="69" t="s">
        <v>237</v>
      </c>
      <c r="D51" s="69" t="s">
        <v>238</v>
      </c>
      <c r="E51" s="69" t="s">
        <v>239</v>
      </c>
      <c r="F51" s="69" t="s">
        <v>125</v>
      </c>
      <c r="G51" s="13" t="s">
        <v>126</v>
      </c>
      <c r="H51" s="70">
        <v>44136</v>
      </c>
      <c r="I51" s="70">
        <v>44317</v>
      </c>
      <c r="J51" s="13" t="s">
        <v>225</v>
      </c>
      <c r="K51" s="69">
        <v>30</v>
      </c>
      <c r="L51" s="69">
        <v>30</v>
      </c>
      <c r="M51" s="89"/>
      <c r="N51" s="69">
        <v>30</v>
      </c>
      <c r="O51" s="69"/>
      <c r="P51" s="69"/>
      <c r="Q51" s="69"/>
      <c r="R51" s="69"/>
      <c r="S51" s="69"/>
      <c r="T51" s="83">
        <v>136</v>
      </c>
      <c r="U51" s="83">
        <v>496</v>
      </c>
      <c r="V51" s="83">
        <v>24</v>
      </c>
      <c r="W51" s="83">
        <v>83</v>
      </c>
      <c r="X51" s="83">
        <v>83</v>
      </c>
      <c r="Y51" s="13" t="s">
        <v>144</v>
      </c>
      <c r="Z51" s="69">
        <v>22.933</v>
      </c>
      <c r="AA51" s="69" t="s">
        <v>134</v>
      </c>
      <c r="AB51" s="13"/>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31"/>
    </row>
    <row r="52" ht="24" spans="1:254">
      <c r="A52" s="68">
        <v>8</v>
      </c>
      <c r="B52" s="69" t="s">
        <v>7</v>
      </c>
      <c r="C52" s="69" t="s">
        <v>240</v>
      </c>
      <c r="D52" s="69" t="s">
        <v>189</v>
      </c>
      <c r="E52" s="69" t="s">
        <v>241</v>
      </c>
      <c r="F52" s="69" t="s">
        <v>125</v>
      </c>
      <c r="G52" s="13" t="s">
        <v>126</v>
      </c>
      <c r="H52" s="70">
        <v>44166</v>
      </c>
      <c r="I52" s="70">
        <v>44317</v>
      </c>
      <c r="J52" s="13" t="s">
        <v>224</v>
      </c>
      <c r="K52" s="69">
        <v>95.86</v>
      </c>
      <c r="L52" s="69">
        <v>95.86</v>
      </c>
      <c r="M52" s="89"/>
      <c r="N52" s="69">
        <v>95.86</v>
      </c>
      <c r="O52" s="69"/>
      <c r="P52" s="69"/>
      <c r="Q52" s="69"/>
      <c r="R52" s="69"/>
      <c r="S52" s="69"/>
      <c r="T52" s="83">
        <v>65</v>
      </c>
      <c r="U52" s="83">
        <v>303</v>
      </c>
      <c r="V52" s="83">
        <v>17</v>
      </c>
      <c r="W52" s="83">
        <v>64</v>
      </c>
      <c r="X52" s="83">
        <v>64</v>
      </c>
      <c r="Y52" s="13" t="s">
        <v>144</v>
      </c>
      <c r="Z52" s="69">
        <v>95.86</v>
      </c>
      <c r="AA52" s="69" t="s">
        <v>134</v>
      </c>
      <c r="AB52" s="13"/>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c r="GI52" s="116"/>
      <c r="GJ52" s="116"/>
      <c r="GK52" s="116"/>
      <c r="GL52" s="116"/>
      <c r="GM52" s="116"/>
      <c r="GN52" s="116"/>
      <c r="GO52" s="116"/>
      <c r="GP52" s="116"/>
      <c r="GQ52" s="116"/>
      <c r="GR52" s="116"/>
      <c r="GS52" s="116"/>
      <c r="GT52" s="116"/>
      <c r="GU52" s="116"/>
      <c r="GV52" s="116"/>
      <c r="GW52" s="116"/>
      <c r="GX52" s="116"/>
      <c r="GY52" s="116"/>
      <c r="GZ52" s="116"/>
      <c r="HA52" s="116"/>
      <c r="HB52" s="116"/>
      <c r="HC52" s="116"/>
      <c r="HD52" s="116"/>
      <c r="HE52" s="116"/>
      <c r="HF52" s="116"/>
      <c r="HG52" s="116"/>
      <c r="HH52" s="116"/>
      <c r="HI52" s="116"/>
      <c r="HJ52" s="116"/>
      <c r="HK52" s="116"/>
      <c r="HL52" s="116"/>
      <c r="HM52" s="116"/>
      <c r="HN52" s="116"/>
      <c r="HO52" s="116"/>
      <c r="HP52" s="116"/>
      <c r="HQ52" s="116"/>
      <c r="HR52" s="116"/>
      <c r="HS52" s="116"/>
      <c r="HT52" s="116"/>
      <c r="HU52" s="116"/>
      <c r="HV52" s="116"/>
      <c r="HW52" s="116"/>
      <c r="HX52" s="116"/>
      <c r="HY52" s="116"/>
      <c r="HZ52" s="116"/>
      <c r="IA52" s="116"/>
      <c r="IB52" s="116"/>
      <c r="IC52" s="116"/>
      <c r="ID52" s="116"/>
      <c r="IE52" s="116"/>
      <c r="IF52" s="116"/>
      <c r="IG52" s="116"/>
      <c r="IH52" s="116"/>
      <c r="II52" s="116"/>
      <c r="IJ52" s="116"/>
      <c r="IK52" s="116"/>
      <c r="IL52" s="116"/>
      <c r="IM52" s="116"/>
      <c r="IN52" s="116"/>
      <c r="IO52" s="116"/>
      <c r="IP52" s="116"/>
      <c r="IQ52" s="116"/>
      <c r="IR52" s="116"/>
      <c r="IS52" s="116"/>
      <c r="IT52" s="131"/>
    </row>
    <row r="53" ht="36" spans="1:254">
      <c r="A53" s="68">
        <v>9</v>
      </c>
      <c r="B53" s="69" t="s">
        <v>7</v>
      </c>
      <c r="C53" s="69" t="s">
        <v>242</v>
      </c>
      <c r="D53" s="69" t="s">
        <v>230</v>
      </c>
      <c r="E53" s="69" t="s">
        <v>243</v>
      </c>
      <c r="F53" s="69" t="s">
        <v>125</v>
      </c>
      <c r="G53" s="13" t="s">
        <v>126</v>
      </c>
      <c r="H53" s="70">
        <v>44166</v>
      </c>
      <c r="I53" s="70">
        <v>44317</v>
      </c>
      <c r="J53" s="13" t="s">
        <v>225</v>
      </c>
      <c r="K53" s="69">
        <v>30</v>
      </c>
      <c r="L53" s="69">
        <v>30</v>
      </c>
      <c r="M53" s="89"/>
      <c r="N53" s="69">
        <v>30</v>
      </c>
      <c r="O53" s="69"/>
      <c r="P53" s="69"/>
      <c r="Q53" s="69"/>
      <c r="R53" s="69"/>
      <c r="S53" s="69"/>
      <c r="T53" s="83">
        <v>21</v>
      </c>
      <c r="U53" s="83">
        <v>90</v>
      </c>
      <c r="V53" s="83">
        <v>11</v>
      </c>
      <c r="W53" s="83">
        <v>23</v>
      </c>
      <c r="X53" s="83">
        <v>23</v>
      </c>
      <c r="Y53" s="13" t="s">
        <v>144</v>
      </c>
      <c r="Z53" s="69">
        <v>29.3715</v>
      </c>
      <c r="AA53" s="69" t="s">
        <v>134</v>
      </c>
      <c r="AB53" s="13"/>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31"/>
    </row>
    <row r="54" ht="36" spans="1:254">
      <c r="A54" s="68">
        <v>10</v>
      </c>
      <c r="B54" s="69" t="s">
        <v>7</v>
      </c>
      <c r="C54" s="69" t="s">
        <v>244</v>
      </c>
      <c r="D54" s="69" t="s">
        <v>173</v>
      </c>
      <c r="E54" s="69" t="s">
        <v>245</v>
      </c>
      <c r="F54" s="69" t="s">
        <v>125</v>
      </c>
      <c r="G54" s="13" t="s">
        <v>126</v>
      </c>
      <c r="H54" s="70">
        <v>44287</v>
      </c>
      <c r="I54" s="70">
        <v>44440</v>
      </c>
      <c r="J54" s="13" t="s">
        <v>225</v>
      </c>
      <c r="K54" s="69">
        <v>90</v>
      </c>
      <c r="L54" s="69">
        <v>90</v>
      </c>
      <c r="M54" s="89"/>
      <c r="N54" s="69">
        <v>90</v>
      </c>
      <c r="O54" s="13"/>
      <c r="P54" s="69"/>
      <c r="Q54" s="69"/>
      <c r="R54" s="69"/>
      <c r="S54" s="69"/>
      <c r="T54" s="83">
        <v>91</v>
      </c>
      <c r="U54" s="83">
        <v>476</v>
      </c>
      <c r="V54" s="83">
        <v>36</v>
      </c>
      <c r="W54" s="83">
        <v>167</v>
      </c>
      <c r="X54" s="83">
        <v>167</v>
      </c>
      <c r="Y54" s="13" t="s">
        <v>128</v>
      </c>
      <c r="Z54" s="69">
        <v>63.243</v>
      </c>
      <c r="AA54" s="69" t="s">
        <v>129</v>
      </c>
      <c r="AB54" s="13"/>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31"/>
    </row>
    <row r="55" ht="36" spans="1:254">
      <c r="A55" s="68">
        <v>11</v>
      </c>
      <c r="B55" s="69" t="s">
        <v>7</v>
      </c>
      <c r="C55" s="69" t="s">
        <v>246</v>
      </c>
      <c r="D55" s="69" t="s">
        <v>173</v>
      </c>
      <c r="E55" s="69" t="s">
        <v>247</v>
      </c>
      <c r="F55" s="69" t="s">
        <v>125</v>
      </c>
      <c r="G55" s="13" t="s">
        <v>126</v>
      </c>
      <c r="H55" s="70">
        <v>44287</v>
      </c>
      <c r="I55" s="70">
        <v>44440</v>
      </c>
      <c r="J55" s="13" t="s">
        <v>225</v>
      </c>
      <c r="K55" s="69">
        <v>99.05</v>
      </c>
      <c r="L55" s="69">
        <v>99.05</v>
      </c>
      <c r="M55" s="89"/>
      <c r="N55" s="69">
        <v>99.05</v>
      </c>
      <c r="O55" s="69"/>
      <c r="P55" s="69"/>
      <c r="Q55" s="69"/>
      <c r="R55" s="69"/>
      <c r="S55" s="69"/>
      <c r="T55" s="83">
        <v>91</v>
      </c>
      <c r="U55" s="83">
        <v>476</v>
      </c>
      <c r="V55" s="83">
        <v>36</v>
      </c>
      <c r="W55" s="83">
        <v>167</v>
      </c>
      <c r="X55" s="83">
        <v>167</v>
      </c>
      <c r="Y55" s="13" t="s">
        <v>128</v>
      </c>
      <c r="Z55" s="69">
        <v>83.5965</v>
      </c>
      <c r="AA55" s="69" t="s">
        <v>134</v>
      </c>
      <c r="AB55" s="13"/>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c r="IG55" s="116"/>
      <c r="IH55" s="116"/>
      <c r="II55" s="116"/>
      <c r="IJ55" s="116"/>
      <c r="IK55" s="116"/>
      <c r="IL55" s="116"/>
      <c r="IM55" s="116"/>
      <c r="IN55" s="116"/>
      <c r="IO55" s="116"/>
      <c r="IP55" s="116"/>
      <c r="IQ55" s="116"/>
      <c r="IR55" s="116"/>
      <c r="IS55" s="116"/>
      <c r="IT55" s="131"/>
    </row>
    <row r="56" ht="36" spans="1:254">
      <c r="A56" s="68">
        <v>12</v>
      </c>
      <c r="B56" s="69" t="s">
        <v>7</v>
      </c>
      <c r="C56" s="69" t="s">
        <v>248</v>
      </c>
      <c r="D56" s="69" t="s">
        <v>249</v>
      </c>
      <c r="E56" s="69" t="s">
        <v>250</v>
      </c>
      <c r="F56" s="69" t="s">
        <v>125</v>
      </c>
      <c r="G56" s="13" t="s">
        <v>126</v>
      </c>
      <c r="H56" s="70">
        <v>44317</v>
      </c>
      <c r="I56" s="70">
        <v>44531</v>
      </c>
      <c r="J56" s="13" t="s">
        <v>225</v>
      </c>
      <c r="K56" s="69">
        <v>84</v>
      </c>
      <c r="L56" s="69">
        <v>84</v>
      </c>
      <c r="M56" s="89"/>
      <c r="N56" s="69">
        <v>84</v>
      </c>
      <c r="O56" s="13"/>
      <c r="P56" s="69"/>
      <c r="Q56" s="69"/>
      <c r="R56" s="69"/>
      <c r="S56" s="69"/>
      <c r="T56" s="83">
        <v>39</v>
      </c>
      <c r="U56" s="83">
        <v>244</v>
      </c>
      <c r="V56" s="83">
        <v>17</v>
      </c>
      <c r="W56" s="83">
        <v>83</v>
      </c>
      <c r="X56" s="83">
        <v>83</v>
      </c>
      <c r="Y56" s="13" t="s">
        <v>128</v>
      </c>
      <c r="Z56" s="69">
        <v>84</v>
      </c>
      <c r="AA56" s="69" t="s">
        <v>134</v>
      </c>
      <c r="AB56" s="13"/>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6"/>
      <c r="FU56" s="116"/>
      <c r="FV56" s="116"/>
      <c r="FW56" s="116"/>
      <c r="FX56" s="116"/>
      <c r="FY56" s="116"/>
      <c r="FZ56" s="116"/>
      <c r="GA56" s="116"/>
      <c r="GB56" s="116"/>
      <c r="GC56" s="116"/>
      <c r="GD56" s="116"/>
      <c r="GE56" s="116"/>
      <c r="GF56" s="116"/>
      <c r="GG56" s="116"/>
      <c r="GH56" s="116"/>
      <c r="GI56" s="116"/>
      <c r="GJ56" s="116"/>
      <c r="GK56" s="116"/>
      <c r="GL56" s="116"/>
      <c r="GM56" s="116"/>
      <c r="GN56" s="116"/>
      <c r="GO56" s="116"/>
      <c r="GP56" s="116"/>
      <c r="GQ56" s="116"/>
      <c r="GR56" s="116"/>
      <c r="GS56" s="116"/>
      <c r="GT56" s="116"/>
      <c r="GU56" s="116"/>
      <c r="GV56" s="116"/>
      <c r="GW56" s="116"/>
      <c r="GX56" s="116"/>
      <c r="GY56" s="116"/>
      <c r="GZ56" s="116"/>
      <c r="HA56" s="116"/>
      <c r="HB56" s="116"/>
      <c r="HC56" s="116"/>
      <c r="HD56" s="116"/>
      <c r="HE56" s="116"/>
      <c r="HF56" s="116"/>
      <c r="HG56" s="116"/>
      <c r="HH56" s="116"/>
      <c r="HI56" s="116"/>
      <c r="HJ56" s="116"/>
      <c r="HK56" s="116"/>
      <c r="HL56" s="116"/>
      <c r="HM56" s="116"/>
      <c r="HN56" s="116"/>
      <c r="HO56" s="116"/>
      <c r="HP56" s="116"/>
      <c r="HQ56" s="116"/>
      <c r="HR56" s="116"/>
      <c r="HS56" s="116"/>
      <c r="HT56" s="116"/>
      <c r="HU56" s="116"/>
      <c r="HV56" s="116"/>
      <c r="HW56" s="116"/>
      <c r="HX56" s="116"/>
      <c r="HY56" s="116"/>
      <c r="HZ56" s="116"/>
      <c r="IA56" s="116"/>
      <c r="IB56" s="116"/>
      <c r="IC56" s="116"/>
      <c r="ID56" s="116"/>
      <c r="IE56" s="116"/>
      <c r="IF56" s="116"/>
      <c r="IG56" s="116"/>
      <c r="IH56" s="116"/>
      <c r="II56" s="116"/>
      <c r="IJ56" s="116"/>
      <c r="IK56" s="116"/>
      <c r="IL56" s="116"/>
      <c r="IM56" s="116"/>
      <c r="IN56" s="116"/>
      <c r="IO56" s="116"/>
      <c r="IP56" s="116"/>
      <c r="IQ56" s="116"/>
      <c r="IR56" s="116"/>
      <c r="IS56" s="116"/>
      <c r="IT56" s="131"/>
    </row>
    <row r="57" ht="72" spans="1:254">
      <c r="A57" s="68">
        <v>13</v>
      </c>
      <c r="B57" s="69" t="s">
        <v>7</v>
      </c>
      <c r="C57" s="69" t="s">
        <v>251</v>
      </c>
      <c r="D57" s="69" t="s">
        <v>221</v>
      </c>
      <c r="E57" s="69" t="s">
        <v>252</v>
      </c>
      <c r="F57" s="69" t="s">
        <v>125</v>
      </c>
      <c r="G57" s="13" t="s">
        <v>126</v>
      </c>
      <c r="H57" s="70">
        <v>44317</v>
      </c>
      <c r="I57" s="70">
        <v>44531</v>
      </c>
      <c r="J57" s="13" t="s">
        <v>225</v>
      </c>
      <c r="K57" s="69">
        <v>212</v>
      </c>
      <c r="L57" s="69">
        <v>212</v>
      </c>
      <c r="M57" s="89"/>
      <c r="N57" s="69">
        <v>212</v>
      </c>
      <c r="O57" s="13"/>
      <c r="P57" s="69"/>
      <c r="Q57" s="69"/>
      <c r="R57" s="69"/>
      <c r="S57" s="69"/>
      <c r="T57" s="83">
        <v>79</v>
      </c>
      <c r="U57" s="83">
        <v>528</v>
      </c>
      <c r="V57" s="83">
        <v>25</v>
      </c>
      <c r="W57" s="83">
        <v>146</v>
      </c>
      <c r="X57" s="83">
        <v>146</v>
      </c>
      <c r="Y57" s="13" t="s">
        <v>128</v>
      </c>
      <c r="Z57" s="69">
        <v>201.719</v>
      </c>
      <c r="AA57" s="69" t="s">
        <v>134</v>
      </c>
      <c r="AB57" s="13"/>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c r="FM57" s="116"/>
      <c r="FN57" s="116"/>
      <c r="FO57" s="116"/>
      <c r="FP57" s="116"/>
      <c r="FQ57" s="116"/>
      <c r="FR57" s="116"/>
      <c r="FS57" s="116"/>
      <c r="FT57" s="116"/>
      <c r="FU57" s="116"/>
      <c r="FV57" s="116"/>
      <c r="FW57" s="116"/>
      <c r="FX57" s="116"/>
      <c r="FY57" s="116"/>
      <c r="FZ57" s="116"/>
      <c r="GA57" s="116"/>
      <c r="GB57" s="116"/>
      <c r="GC57" s="116"/>
      <c r="GD57" s="116"/>
      <c r="GE57" s="116"/>
      <c r="GF57" s="116"/>
      <c r="GG57" s="116"/>
      <c r="GH57" s="116"/>
      <c r="GI57" s="116"/>
      <c r="GJ57" s="116"/>
      <c r="GK57" s="116"/>
      <c r="GL57" s="116"/>
      <c r="GM57" s="116"/>
      <c r="GN57" s="116"/>
      <c r="GO57" s="116"/>
      <c r="GP57" s="116"/>
      <c r="GQ57" s="116"/>
      <c r="GR57" s="116"/>
      <c r="GS57" s="116"/>
      <c r="GT57" s="116"/>
      <c r="GU57" s="116"/>
      <c r="GV57" s="116"/>
      <c r="GW57" s="116"/>
      <c r="GX57" s="116"/>
      <c r="GY57" s="116"/>
      <c r="GZ57" s="116"/>
      <c r="HA57" s="116"/>
      <c r="HB57" s="116"/>
      <c r="HC57" s="116"/>
      <c r="HD57" s="116"/>
      <c r="HE57" s="116"/>
      <c r="HF57" s="116"/>
      <c r="HG57" s="116"/>
      <c r="HH57" s="116"/>
      <c r="HI57" s="116"/>
      <c r="HJ57" s="116"/>
      <c r="HK57" s="116"/>
      <c r="HL57" s="116"/>
      <c r="HM57" s="116"/>
      <c r="HN57" s="116"/>
      <c r="HO57" s="116"/>
      <c r="HP57" s="116"/>
      <c r="HQ57" s="116"/>
      <c r="HR57" s="116"/>
      <c r="HS57" s="116"/>
      <c r="HT57" s="116"/>
      <c r="HU57" s="116"/>
      <c r="HV57" s="116"/>
      <c r="HW57" s="116"/>
      <c r="HX57" s="116"/>
      <c r="HY57" s="116"/>
      <c r="HZ57" s="116"/>
      <c r="IA57" s="116"/>
      <c r="IB57" s="116"/>
      <c r="IC57" s="116"/>
      <c r="ID57" s="116"/>
      <c r="IE57" s="116"/>
      <c r="IF57" s="116"/>
      <c r="IG57" s="116"/>
      <c r="IH57" s="116"/>
      <c r="II57" s="116"/>
      <c r="IJ57" s="116"/>
      <c r="IK57" s="116"/>
      <c r="IL57" s="116"/>
      <c r="IM57" s="116"/>
      <c r="IN57" s="116"/>
      <c r="IO57" s="116"/>
      <c r="IP57" s="116"/>
      <c r="IQ57" s="116"/>
      <c r="IR57" s="116"/>
      <c r="IS57" s="116"/>
      <c r="IT57" s="131"/>
    </row>
    <row r="58" s="46" customFormat="1" ht="36" spans="1:254">
      <c r="A58" s="68">
        <v>14</v>
      </c>
      <c r="B58" s="69" t="s">
        <v>7</v>
      </c>
      <c r="C58" s="69" t="s">
        <v>253</v>
      </c>
      <c r="D58" s="69" t="s">
        <v>254</v>
      </c>
      <c r="E58" s="69" t="s">
        <v>255</v>
      </c>
      <c r="F58" s="76" t="s">
        <v>125</v>
      </c>
      <c r="G58" s="13" t="s">
        <v>126</v>
      </c>
      <c r="H58" s="70">
        <v>44317</v>
      </c>
      <c r="I58" s="70">
        <v>44531</v>
      </c>
      <c r="J58" s="13" t="s">
        <v>225</v>
      </c>
      <c r="K58" s="69">
        <v>256.88</v>
      </c>
      <c r="L58" s="69">
        <f>N58+P59</f>
        <v>256.88</v>
      </c>
      <c r="M58" s="89"/>
      <c r="N58" s="69">
        <f>K58-P59</f>
        <v>29.6</v>
      </c>
      <c r="O58" s="69"/>
      <c r="P58" s="69"/>
      <c r="Q58" s="69"/>
      <c r="R58" s="69"/>
      <c r="S58" s="69"/>
      <c r="T58" s="83">
        <v>160</v>
      </c>
      <c r="U58" s="83">
        <v>626</v>
      </c>
      <c r="V58" s="83">
        <v>81</v>
      </c>
      <c r="W58" s="83">
        <v>310</v>
      </c>
      <c r="X58" s="83">
        <v>310</v>
      </c>
      <c r="Y58" s="13" t="s">
        <v>128</v>
      </c>
      <c r="Z58" s="76">
        <v>237.4015</v>
      </c>
      <c r="AA58" s="76" t="s">
        <v>134</v>
      </c>
      <c r="AB58" s="122"/>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32"/>
    </row>
    <row r="59" s="46" customFormat="1" ht="24" spans="1:254">
      <c r="A59" s="68"/>
      <c r="B59" s="69"/>
      <c r="C59" s="69"/>
      <c r="D59" s="69"/>
      <c r="E59" s="69"/>
      <c r="F59" s="77"/>
      <c r="G59" s="13"/>
      <c r="H59" s="70"/>
      <c r="I59" s="70"/>
      <c r="J59" s="69" t="s">
        <v>223</v>
      </c>
      <c r="K59" s="69"/>
      <c r="L59" s="69"/>
      <c r="M59" s="89"/>
      <c r="N59" s="69"/>
      <c r="O59" s="69"/>
      <c r="P59" s="69">
        <v>227.28</v>
      </c>
      <c r="Q59" s="69"/>
      <c r="R59" s="69"/>
      <c r="S59" s="69"/>
      <c r="T59" s="83"/>
      <c r="U59" s="83"/>
      <c r="V59" s="83"/>
      <c r="W59" s="83"/>
      <c r="X59" s="83"/>
      <c r="Y59" s="13"/>
      <c r="Z59" s="77"/>
      <c r="AA59" s="77"/>
      <c r="AB59" s="122"/>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c r="ID59" s="123"/>
      <c r="IE59" s="123"/>
      <c r="IF59" s="123"/>
      <c r="IG59" s="123"/>
      <c r="IH59" s="123"/>
      <c r="II59" s="123"/>
      <c r="IJ59" s="123"/>
      <c r="IK59" s="123"/>
      <c r="IL59" s="123"/>
      <c r="IM59" s="123"/>
      <c r="IN59" s="123"/>
      <c r="IO59" s="123"/>
      <c r="IP59" s="123"/>
      <c r="IQ59" s="123"/>
      <c r="IR59" s="123"/>
      <c r="IS59" s="123"/>
      <c r="IT59" s="132"/>
    </row>
    <row r="60" ht="24" spans="1:254">
      <c r="A60" s="68">
        <v>15</v>
      </c>
      <c r="B60" s="69" t="s">
        <v>7</v>
      </c>
      <c r="C60" s="69" t="s">
        <v>256</v>
      </c>
      <c r="D60" s="69" t="s">
        <v>189</v>
      </c>
      <c r="E60" s="69" t="s">
        <v>257</v>
      </c>
      <c r="F60" s="69" t="s">
        <v>125</v>
      </c>
      <c r="G60" s="13" t="s">
        <v>126</v>
      </c>
      <c r="H60" s="70">
        <v>44317</v>
      </c>
      <c r="I60" s="70">
        <v>44531</v>
      </c>
      <c r="J60" s="69" t="s">
        <v>223</v>
      </c>
      <c r="K60" s="69">
        <v>53.09</v>
      </c>
      <c r="L60" s="69">
        <v>53.09</v>
      </c>
      <c r="M60" s="89"/>
      <c r="N60" s="69"/>
      <c r="O60" s="69"/>
      <c r="P60" s="69">
        <v>53.09</v>
      </c>
      <c r="Q60" s="69"/>
      <c r="R60" s="69"/>
      <c r="S60" s="69"/>
      <c r="T60" s="83">
        <v>65</v>
      </c>
      <c r="U60" s="83">
        <v>303</v>
      </c>
      <c r="V60" s="83">
        <v>17</v>
      </c>
      <c r="W60" s="83">
        <v>64</v>
      </c>
      <c r="X60" s="83">
        <v>64</v>
      </c>
      <c r="Y60" s="13" t="s">
        <v>128</v>
      </c>
      <c r="Z60" s="69">
        <v>0</v>
      </c>
      <c r="AA60" s="69" t="s">
        <v>210</v>
      </c>
      <c r="AB60" s="13"/>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6"/>
      <c r="FU60" s="116"/>
      <c r="FV60" s="116"/>
      <c r="FW60" s="116"/>
      <c r="FX60" s="116"/>
      <c r="FY60" s="116"/>
      <c r="FZ60" s="116"/>
      <c r="GA60" s="116"/>
      <c r="GB60" s="116"/>
      <c r="GC60" s="116"/>
      <c r="GD60" s="116"/>
      <c r="GE60" s="116"/>
      <c r="GF60" s="116"/>
      <c r="GG60" s="116"/>
      <c r="GH60" s="116"/>
      <c r="GI60" s="116"/>
      <c r="GJ60" s="116"/>
      <c r="GK60" s="116"/>
      <c r="GL60" s="116"/>
      <c r="GM60" s="116"/>
      <c r="GN60" s="116"/>
      <c r="GO60" s="116"/>
      <c r="GP60" s="116"/>
      <c r="GQ60" s="116"/>
      <c r="GR60" s="116"/>
      <c r="GS60" s="116"/>
      <c r="GT60" s="116"/>
      <c r="GU60" s="116"/>
      <c r="GV60" s="116"/>
      <c r="GW60" s="116"/>
      <c r="GX60" s="116"/>
      <c r="GY60" s="116"/>
      <c r="GZ60" s="116"/>
      <c r="HA60" s="116"/>
      <c r="HB60" s="116"/>
      <c r="HC60" s="116"/>
      <c r="HD60" s="116"/>
      <c r="HE60" s="116"/>
      <c r="HF60" s="116"/>
      <c r="HG60" s="116"/>
      <c r="HH60" s="116"/>
      <c r="HI60" s="116"/>
      <c r="HJ60" s="116"/>
      <c r="HK60" s="116"/>
      <c r="HL60" s="116"/>
      <c r="HM60" s="116"/>
      <c r="HN60" s="116"/>
      <c r="HO60" s="116"/>
      <c r="HP60" s="116"/>
      <c r="HQ60" s="116"/>
      <c r="HR60" s="116"/>
      <c r="HS60" s="116"/>
      <c r="HT60" s="116"/>
      <c r="HU60" s="116"/>
      <c r="HV60" s="116"/>
      <c r="HW60" s="116"/>
      <c r="HX60" s="116"/>
      <c r="HY60" s="116"/>
      <c r="HZ60" s="116"/>
      <c r="IA60" s="116"/>
      <c r="IB60" s="116"/>
      <c r="IC60" s="116"/>
      <c r="ID60" s="116"/>
      <c r="IE60" s="116"/>
      <c r="IF60" s="116"/>
      <c r="IG60" s="116"/>
      <c r="IH60" s="116"/>
      <c r="II60" s="116"/>
      <c r="IJ60" s="116"/>
      <c r="IK60" s="116"/>
      <c r="IL60" s="116"/>
      <c r="IM60" s="116"/>
      <c r="IN60" s="116"/>
      <c r="IO60" s="116"/>
      <c r="IP60" s="116"/>
      <c r="IQ60" s="116"/>
      <c r="IR60" s="116"/>
      <c r="IS60" s="116"/>
      <c r="IT60" s="131"/>
    </row>
    <row r="61" ht="108" spans="1:254">
      <c r="A61" s="68">
        <v>16</v>
      </c>
      <c r="B61" s="69" t="s">
        <v>7</v>
      </c>
      <c r="C61" s="69" t="s">
        <v>258</v>
      </c>
      <c r="D61" s="69" t="s">
        <v>259</v>
      </c>
      <c r="E61" s="69" t="s">
        <v>260</v>
      </c>
      <c r="F61" s="69" t="s">
        <v>125</v>
      </c>
      <c r="G61" s="13" t="s">
        <v>126</v>
      </c>
      <c r="H61" s="70">
        <v>44317</v>
      </c>
      <c r="I61" s="70">
        <v>44531</v>
      </c>
      <c r="J61" s="69" t="s">
        <v>223</v>
      </c>
      <c r="K61" s="89">
        <v>213.64</v>
      </c>
      <c r="L61" s="89">
        <v>213.64</v>
      </c>
      <c r="M61" s="89"/>
      <c r="N61" s="69"/>
      <c r="O61" s="69"/>
      <c r="P61" s="89">
        <v>213.64</v>
      </c>
      <c r="Q61" s="69"/>
      <c r="R61" s="69"/>
      <c r="S61" s="69"/>
      <c r="T61" s="83">
        <v>663</v>
      </c>
      <c r="U61" s="83">
        <v>3561</v>
      </c>
      <c r="V61" s="83">
        <v>170</v>
      </c>
      <c r="W61" s="83">
        <v>811</v>
      </c>
      <c r="X61" s="83">
        <v>811</v>
      </c>
      <c r="Y61" s="13" t="s">
        <v>128</v>
      </c>
      <c r="Z61" s="89">
        <v>137.87</v>
      </c>
      <c r="AA61" s="89" t="s">
        <v>129</v>
      </c>
      <c r="AB61" s="13"/>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31"/>
    </row>
    <row r="62" ht="24" spans="1:254">
      <c r="A62" s="68">
        <v>17</v>
      </c>
      <c r="B62" s="69" t="s">
        <v>7</v>
      </c>
      <c r="C62" s="69" t="s">
        <v>261</v>
      </c>
      <c r="D62" s="69" t="s">
        <v>262</v>
      </c>
      <c r="E62" s="69" t="s">
        <v>263</v>
      </c>
      <c r="F62" s="69" t="s">
        <v>125</v>
      </c>
      <c r="G62" s="13" t="s">
        <v>126</v>
      </c>
      <c r="H62" s="70">
        <v>44317</v>
      </c>
      <c r="I62" s="70">
        <v>44531</v>
      </c>
      <c r="J62" s="69" t="s">
        <v>223</v>
      </c>
      <c r="K62" s="69">
        <f>M63+P62</f>
        <v>898</v>
      </c>
      <c r="L62" s="69">
        <f>M63+P62</f>
        <v>898</v>
      </c>
      <c r="M62" s="89"/>
      <c r="N62" s="69"/>
      <c r="O62" s="69"/>
      <c r="P62" s="69">
        <v>496.96</v>
      </c>
      <c r="Q62" s="69"/>
      <c r="R62" s="69"/>
      <c r="S62" s="69"/>
      <c r="T62" s="83">
        <v>1224</v>
      </c>
      <c r="U62" s="83">
        <v>5179</v>
      </c>
      <c r="V62" s="83">
        <v>283</v>
      </c>
      <c r="W62" s="83">
        <v>1098</v>
      </c>
      <c r="X62" s="83">
        <v>1098</v>
      </c>
      <c r="Y62" s="13" t="s">
        <v>128</v>
      </c>
      <c r="Z62" s="76">
        <v>636.126871</v>
      </c>
      <c r="AA62" s="76" t="s">
        <v>129</v>
      </c>
      <c r="AB62" s="13"/>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c r="GI62" s="116"/>
      <c r="GJ62" s="116"/>
      <c r="GK62" s="116"/>
      <c r="GL62" s="116"/>
      <c r="GM62" s="116"/>
      <c r="GN62" s="116"/>
      <c r="GO62" s="116"/>
      <c r="GP62" s="116"/>
      <c r="GQ62" s="116"/>
      <c r="GR62" s="116"/>
      <c r="GS62" s="116"/>
      <c r="GT62" s="116"/>
      <c r="GU62" s="116"/>
      <c r="GV62" s="116"/>
      <c r="GW62" s="116"/>
      <c r="GX62" s="116"/>
      <c r="GY62" s="116"/>
      <c r="GZ62" s="116"/>
      <c r="HA62" s="116"/>
      <c r="HB62" s="116"/>
      <c r="HC62" s="116"/>
      <c r="HD62" s="116"/>
      <c r="HE62" s="116"/>
      <c r="HF62" s="116"/>
      <c r="HG62" s="116"/>
      <c r="HH62" s="116"/>
      <c r="HI62" s="116"/>
      <c r="HJ62" s="116"/>
      <c r="HK62" s="116"/>
      <c r="HL62" s="116"/>
      <c r="HM62" s="116"/>
      <c r="HN62" s="116"/>
      <c r="HO62" s="116"/>
      <c r="HP62" s="116"/>
      <c r="HQ62" s="116"/>
      <c r="HR62" s="116"/>
      <c r="HS62" s="116"/>
      <c r="HT62" s="116"/>
      <c r="HU62" s="116"/>
      <c r="HV62" s="116"/>
      <c r="HW62" s="116"/>
      <c r="HX62" s="116"/>
      <c r="HY62" s="116"/>
      <c r="HZ62" s="116"/>
      <c r="IA62" s="116"/>
      <c r="IB62" s="116"/>
      <c r="IC62" s="116"/>
      <c r="ID62" s="116"/>
      <c r="IE62" s="116"/>
      <c r="IF62" s="116"/>
      <c r="IG62" s="116"/>
      <c r="IH62" s="116"/>
      <c r="II62" s="116"/>
      <c r="IJ62" s="116"/>
      <c r="IK62" s="116"/>
      <c r="IL62" s="116"/>
      <c r="IM62" s="116"/>
      <c r="IN62" s="116"/>
      <c r="IO62" s="116"/>
      <c r="IP62" s="116"/>
      <c r="IQ62" s="116"/>
      <c r="IR62" s="116"/>
      <c r="IS62" s="116"/>
      <c r="IT62" s="131"/>
    </row>
    <row r="63" ht="24" spans="1:254">
      <c r="A63" s="68"/>
      <c r="B63" s="69"/>
      <c r="C63" s="69"/>
      <c r="D63" s="69"/>
      <c r="E63" s="69"/>
      <c r="F63" s="69"/>
      <c r="G63" s="13"/>
      <c r="H63" s="70"/>
      <c r="I63" s="70"/>
      <c r="J63" s="69" t="s">
        <v>127</v>
      </c>
      <c r="K63" s="69"/>
      <c r="L63" s="69"/>
      <c r="M63" s="69">
        <v>401.04</v>
      </c>
      <c r="N63" s="69"/>
      <c r="O63" s="69"/>
      <c r="P63" s="69"/>
      <c r="Q63" s="69"/>
      <c r="R63" s="69"/>
      <c r="S63" s="69"/>
      <c r="T63" s="83"/>
      <c r="U63" s="83"/>
      <c r="V63" s="83"/>
      <c r="W63" s="83"/>
      <c r="X63" s="83"/>
      <c r="Y63" s="13"/>
      <c r="Z63" s="77"/>
      <c r="AA63" s="77"/>
      <c r="AB63" s="13"/>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c r="IS63" s="116"/>
      <c r="IT63" s="131"/>
    </row>
    <row r="64" ht="24" spans="1:256">
      <c r="A64" s="68">
        <v>18</v>
      </c>
      <c r="B64" s="69" t="s">
        <v>7</v>
      </c>
      <c r="C64" s="69" t="s">
        <v>264</v>
      </c>
      <c r="D64" s="69" t="s">
        <v>265</v>
      </c>
      <c r="E64" s="69" t="s">
        <v>266</v>
      </c>
      <c r="F64" s="69" t="s">
        <v>125</v>
      </c>
      <c r="G64" s="13" t="s">
        <v>126</v>
      </c>
      <c r="H64" s="70">
        <v>44317</v>
      </c>
      <c r="I64" s="70">
        <v>44531</v>
      </c>
      <c r="J64" s="69" t="s">
        <v>223</v>
      </c>
      <c r="K64" s="69">
        <v>370</v>
      </c>
      <c r="L64" s="69">
        <v>370</v>
      </c>
      <c r="M64" s="89"/>
      <c r="N64" s="69"/>
      <c r="O64" s="69"/>
      <c r="P64" s="69">
        <v>57.39</v>
      </c>
      <c r="Q64" s="69"/>
      <c r="R64" s="69"/>
      <c r="S64" s="69"/>
      <c r="T64" s="83">
        <v>281</v>
      </c>
      <c r="U64" s="83">
        <v>1156</v>
      </c>
      <c r="V64" s="83">
        <v>72</v>
      </c>
      <c r="W64" s="83">
        <v>280</v>
      </c>
      <c r="X64" s="83">
        <v>280</v>
      </c>
      <c r="Y64" s="13" t="s">
        <v>128</v>
      </c>
      <c r="Z64" s="76">
        <v>350.064</v>
      </c>
      <c r="AA64" s="76" t="s">
        <v>134</v>
      </c>
      <c r="AB64" s="122"/>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c r="IF64" s="116"/>
      <c r="IG64" s="116"/>
      <c r="IH64" s="116"/>
      <c r="II64" s="116"/>
      <c r="IJ64" s="116"/>
      <c r="IK64" s="116"/>
      <c r="IL64" s="116"/>
      <c r="IM64" s="116"/>
      <c r="IN64" s="116"/>
      <c r="IO64" s="116"/>
      <c r="IP64" s="116"/>
      <c r="IQ64" s="116"/>
      <c r="IR64" s="116"/>
      <c r="IS64" s="116"/>
      <c r="IT64" s="131"/>
      <c r="IU64" s="133"/>
      <c r="IV64" s="133"/>
    </row>
    <row r="65" ht="24" spans="1:256">
      <c r="A65" s="68"/>
      <c r="B65" s="69"/>
      <c r="C65" s="69"/>
      <c r="D65" s="69"/>
      <c r="E65" s="69"/>
      <c r="F65" s="69"/>
      <c r="G65" s="13"/>
      <c r="H65" s="70"/>
      <c r="I65" s="70"/>
      <c r="J65" s="69" t="s">
        <v>267</v>
      </c>
      <c r="K65" s="69"/>
      <c r="L65" s="69"/>
      <c r="M65" s="89"/>
      <c r="N65" s="69"/>
      <c r="O65" s="69"/>
      <c r="P65" s="69">
        <v>312.61</v>
      </c>
      <c r="Q65" s="69"/>
      <c r="R65" s="69"/>
      <c r="S65" s="69"/>
      <c r="T65" s="83"/>
      <c r="U65" s="83"/>
      <c r="V65" s="83"/>
      <c r="W65" s="83"/>
      <c r="X65" s="83"/>
      <c r="Y65" s="13"/>
      <c r="Z65" s="77"/>
      <c r="AA65" s="77"/>
      <c r="AB65" s="122"/>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31"/>
      <c r="IU65" s="133"/>
      <c r="IV65" s="133"/>
    </row>
    <row r="66" ht="48" spans="1:256">
      <c r="A66" s="68">
        <v>19</v>
      </c>
      <c r="B66" s="13" t="s">
        <v>7</v>
      </c>
      <c r="C66" s="69" t="s">
        <v>268</v>
      </c>
      <c r="D66" s="69" t="s">
        <v>173</v>
      </c>
      <c r="E66" s="69" t="s">
        <v>269</v>
      </c>
      <c r="F66" s="13" t="s">
        <v>125</v>
      </c>
      <c r="G66" s="13" t="s">
        <v>126</v>
      </c>
      <c r="H66" s="70">
        <v>44440</v>
      </c>
      <c r="I66" s="70">
        <v>44531</v>
      </c>
      <c r="J66" s="13" t="s">
        <v>270</v>
      </c>
      <c r="K66" s="69">
        <v>498.7</v>
      </c>
      <c r="L66" s="69">
        <v>498.7</v>
      </c>
      <c r="M66" s="89"/>
      <c r="N66" s="69"/>
      <c r="O66" s="69">
        <v>250</v>
      </c>
      <c r="P66" s="69"/>
      <c r="Q66" s="69"/>
      <c r="R66" s="69"/>
      <c r="S66" s="69"/>
      <c r="T66" s="83">
        <v>90</v>
      </c>
      <c r="U66" s="83">
        <v>484</v>
      </c>
      <c r="V66" s="83">
        <v>34</v>
      </c>
      <c r="W66" s="83">
        <v>153</v>
      </c>
      <c r="X66" s="83">
        <v>23</v>
      </c>
      <c r="Y66" s="13" t="s">
        <v>128</v>
      </c>
      <c r="Z66" s="76">
        <v>345.297511</v>
      </c>
      <c r="AA66" s="76" t="s">
        <v>129</v>
      </c>
      <c r="AB66" s="122"/>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c r="GI66" s="116"/>
      <c r="GJ66" s="116"/>
      <c r="GK66" s="116"/>
      <c r="GL66" s="116"/>
      <c r="GM66" s="116"/>
      <c r="GN66" s="116"/>
      <c r="GO66" s="116"/>
      <c r="GP66" s="116"/>
      <c r="GQ66" s="116"/>
      <c r="GR66" s="116"/>
      <c r="GS66" s="116"/>
      <c r="GT66" s="116"/>
      <c r="GU66" s="116"/>
      <c r="GV66" s="116"/>
      <c r="GW66" s="116"/>
      <c r="GX66" s="116"/>
      <c r="GY66" s="116"/>
      <c r="GZ66" s="116"/>
      <c r="HA66" s="116"/>
      <c r="HB66" s="116"/>
      <c r="HC66" s="116"/>
      <c r="HD66" s="116"/>
      <c r="HE66" s="116"/>
      <c r="HF66" s="116"/>
      <c r="HG66" s="116"/>
      <c r="HH66" s="116"/>
      <c r="HI66" s="116"/>
      <c r="HJ66" s="116"/>
      <c r="HK66" s="116"/>
      <c r="HL66" s="116"/>
      <c r="HM66" s="116"/>
      <c r="HN66" s="116"/>
      <c r="HO66" s="116"/>
      <c r="HP66" s="116"/>
      <c r="HQ66" s="116"/>
      <c r="HR66" s="116"/>
      <c r="HS66" s="116"/>
      <c r="HT66" s="116"/>
      <c r="HU66" s="116"/>
      <c r="HV66" s="116"/>
      <c r="HW66" s="116"/>
      <c r="HX66" s="116"/>
      <c r="HY66" s="116"/>
      <c r="HZ66" s="116"/>
      <c r="IA66" s="116"/>
      <c r="IB66" s="116"/>
      <c r="IC66" s="116"/>
      <c r="ID66" s="116"/>
      <c r="IE66" s="116"/>
      <c r="IF66" s="116"/>
      <c r="IG66" s="116"/>
      <c r="IH66" s="116"/>
      <c r="II66" s="116"/>
      <c r="IJ66" s="116"/>
      <c r="IK66" s="116"/>
      <c r="IL66" s="116"/>
      <c r="IM66" s="116"/>
      <c r="IN66" s="116"/>
      <c r="IO66" s="116"/>
      <c r="IP66" s="116"/>
      <c r="IQ66" s="116"/>
      <c r="IR66" s="116"/>
      <c r="IS66" s="116"/>
      <c r="IT66" s="131"/>
      <c r="IU66" s="133"/>
      <c r="IV66" s="133"/>
    </row>
    <row r="67" ht="72" spans="1:254">
      <c r="A67" s="68"/>
      <c r="B67" s="13"/>
      <c r="C67" s="69"/>
      <c r="D67" s="69"/>
      <c r="E67" s="69"/>
      <c r="F67" s="13"/>
      <c r="G67" s="13"/>
      <c r="H67" s="70"/>
      <c r="I67" s="70"/>
      <c r="J67" s="71" t="s">
        <v>214</v>
      </c>
      <c r="K67" s="69"/>
      <c r="L67" s="69"/>
      <c r="M67" s="91">
        <v>248.7</v>
      </c>
      <c r="N67" s="13"/>
      <c r="O67" s="13"/>
      <c r="P67" s="13"/>
      <c r="Q67" s="13"/>
      <c r="R67" s="13"/>
      <c r="S67" s="89"/>
      <c r="T67" s="83"/>
      <c r="U67" s="83"/>
      <c r="V67" s="83"/>
      <c r="W67" s="83"/>
      <c r="X67" s="83"/>
      <c r="Y67" s="13"/>
      <c r="Z67" s="77"/>
      <c r="AA67" s="77"/>
      <c r="AB67" s="122"/>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row>
    <row r="68" ht="72" spans="1:254">
      <c r="A68" s="68">
        <v>20</v>
      </c>
      <c r="B68" s="13" t="s">
        <v>7</v>
      </c>
      <c r="C68" s="69" t="s">
        <v>271</v>
      </c>
      <c r="D68" s="69" t="s">
        <v>272</v>
      </c>
      <c r="E68" s="69" t="s">
        <v>273</v>
      </c>
      <c r="F68" s="13" t="s">
        <v>125</v>
      </c>
      <c r="G68" s="13" t="s">
        <v>126</v>
      </c>
      <c r="H68" s="70">
        <v>44440</v>
      </c>
      <c r="I68" s="70">
        <v>44531</v>
      </c>
      <c r="J68" s="71" t="s">
        <v>214</v>
      </c>
      <c r="K68" s="91">
        <v>120</v>
      </c>
      <c r="L68" s="91">
        <v>120</v>
      </c>
      <c r="M68" s="91">
        <v>120</v>
      </c>
      <c r="N68" s="13"/>
      <c r="O68" s="13"/>
      <c r="P68" s="13"/>
      <c r="Q68" s="13"/>
      <c r="R68" s="13"/>
      <c r="S68" s="89"/>
      <c r="T68" s="83">
        <v>30</v>
      </c>
      <c r="U68" s="83">
        <v>132</v>
      </c>
      <c r="V68" s="83">
        <v>13</v>
      </c>
      <c r="W68" s="83">
        <v>54</v>
      </c>
      <c r="X68" s="83">
        <v>137</v>
      </c>
      <c r="Y68" s="13" t="s">
        <v>128</v>
      </c>
      <c r="Z68" s="91">
        <v>120</v>
      </c>
      <c r="AA68" s="91" t="s">
        <v>134</v>
      </c>
      <c r="AB68" s="16"/>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7"/>
      <c r="FX68" s="117"/>
      <c r="FY68" s="117"/>
      <c r="FZ68" s="117"/>
      <c r="GA68" s="117"/>
      <c r="GB68" s="117"/>
      <c r="GC68" s="117"/>
      <c r="GD68" s="117"/>
      <c r="GE68" s="117"/>
      <c r="GF68" s="117"/>
      <c r="GG68" s="117"/>
      <c r="GH68" s="117"/>
      <c r="GI68" s="117"/>
      <c r="GJ68" s="117"/>
      <c r="GK68" s="117"/>
      <c r="GL68" s="117"/>
      <c r="GM68" s="117"/>
      <c r="GN68" s="117"/>
      <c r="GO68" s="117"/>
      <c r="GP68" s="117"/>
      <c r="GQ68" s="117"/>
      <c r="GR68" s="117"/>
      <c r="GS68" s="117"/>
      <c r="GT68" s="117"/>
      <c r="GU68" s="117"/>
      <c r="GV68" s="117"/>
      <c r="GW68" s="117"/>
      <c r="GX68" s="117"/>
      <c r="GY68" s="117"/>
      <c r="GZ68" s="117"/>
      <c r="HA68" s="117"/>
      <c r="HB68" s="117"/>
      <c r="HC68" s="117"/>
      <c r="HD68" s="117"/>
      <c r="HE68" s="117"/>
      <c r="HF68" s="117"/>
      <c r="HG68" s="117"/>
      <c r="HH68" s="117"/>
      <c r="HI68" s="117"/>
      <c r="HJ68" s="117"/>
      <c r="HK68" s="117"/>
      <c r="HL68" s="117"/>
      <c r="HM68" s="117"/>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row>
    <row r="69" ht="72" spans="1:254">
      <c r="A69" s="68">
        <v>21</v>
      </c>
      <c r="B69" s="13" t="s">
        <v>7</v>
      </c>
      <c r="C69" s="69" t="s">
        <v>274</v>
      </c>
      <c r="D69" s="69" t="s">
        <v>272</v>
      </c>
      <c r="E69" s="69" t="s">
        <v>275</v>
      </c>
      <c r="F69" s="13" t="s">
        <v>125</v>
      </c>
      <c r="G69" s="13" t="s">
        <v>126</v>
      </c>
      <c r="H69" s="70">
        <v>44440</v>
      </c>
      <c r="I69" s="70">
        <v>44531</v>
      </c>
      <c r="J69" s="71" t="s">
        <v>214</v>
      </c>
      <c r="K69" s="91">
        <v>265</v>
      </c>
      <c r="L69" s="91">
        <v>265</v>
      </c>
      <c r="M69" s="91">
        <v>265</v>
      </c>
      <c r="N69" s="13"/>
      <c r="O69" s="13"/>
      <c r="P69" s="13"/>
      <c r="Q69" s="13"/>
      <c r="R69" s="13"/>
      <c r="S69" s="89"/>
      <c r="T69" s="83">
        <v>30</v>
      </c>
      <c r="U69" s="83">
        <v>132</v>
      </c>
      <c r="V69" s="83">
        <v>13</v>
      </c>
      <c r="W69" s="83">
        <v>54</v>
      </c>
      <c r="X69" s="83">
        <v>327</v>
      </c>
      <c r="Y69" s="13" t="s">
        <v>128</v>
      </c>
      <c r="Z69" s="91">
        <v>262.808</v>
      </c>
      <c r="AA69" s="91" t="s">
        <v>134</v>
      </c>
      <c r="AB69" s="16"/>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7"/>
      <c r="GC69" s="117"/>
      <c r="GD69" s="117"/>
      <c r="GE69" s="117"/>
      <c r="GF69" s="117"/>
      <c r="GG69" s="117"/>
      <c r="GH69" s="117"/>
      <c r="GI69" s="117"/>
      <c r="GJ69" s="117"/>
      <c r="GK69" s="117"/>
      <c r="GL69" s="117"/>
      <c r="GM69" s="117"/>
      <c r="GN69" s="117"/>
      <c r="GO69" s="117"/>
      <c r="GP69" s="117"/>
      <c r="GQ69" s="117"/>
      <c r="GR69" s="117"/>
      <c r="GS69" s="117"/>
      <c r="GT69" s="117"/>
      <c r="GU69" s="117"/>
      <c r="GV69" s="117"/>
      <c r="GW69" s="117"/>
      <c r="GX69" s="117"/>
      <c r="GY69" s="117"/>
      <c r="GZ69" s="117"/>
      <c r="HA69" s="117"/>
      <c r="HB69" s="117"/>
      <c r="HC69" s="117"/>
      <c r="HD69" s="117"/>
      <c r="HE69" s="117"/>
      <c r="HF69" s="117"/>
      <c r="HG69" s="117"/>
      <c r="HH69" s="117"/>
      <c r="HI69" s="117"/>
      <c r="HJ69" s="117"/>
      <c r="HK69" s="117"/>
      <c r="HL69" s="117"/>
      <c r="HM69" s="117"/>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row>
    <row r="70" ht="72" spans="1:254">
      <c r="A70" s="68">
        <v>22</v>
      </c>
      <c r="B70" s="69" t="s">
        <v>7</v>
      </c>
      <c r="C70" s="69" t="s">
        <v>276</v>
      </c>
      <c r="D70" s="69" t="s">
        <v>277</v>
      </c>
      <c r="E70" s="69" t="s">
        <v>278</v>
      </c>
      <c r="F70" s="13" t="s">
        <v>125</v>
      </c>
      <c r="G70" s="13" t="s">
        <v>126</v>
      </c>
      <c r="H70" s="70">
        <v>44440</v>
      </c>
      <c r="I70" s="70">
        <v>44531</v>
      </c>
      <c r="J70" s="71" t="s">
        <v>214</v>
      </c>
      <c r="K70" s="91">
        <v>60</v>
      </c>
      <c r="L70" s="91">
        <v>60</v>
      </c>
      <c r="M70" s="91">
        <v>60</v>
      </c>
      <c r="N70" s="69"/>
      <c r="O70" s="69"/>
      <c r="P70" s="69"/>
      <c r="Q70" s="69"/>
      <c r="R70" s="69"/>
      <c r="S70" s="69"/>
      <c r="T70" s="83">
        <v>162</v>
      </c>
      <c r="U70" s="83">
        <v>680</v>
      </c>
      <c r="V70" s="83">
        <v>43</v>
      </c>
      <c r="W70" s="83">
        <v>184</v>
      </c>
      <c r="X70" s="83">
        <v>64</v>
      </c>
      <c r="Y70" s="13" t="s">
        <v>128</v>
      </c>
      <c r="Z70" s="91">
        <v>0</v>
      </c>
      <c r="AA70" s="91" t="s">
        <v>210</v>
      </c>
      <c r="AB70" s="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c r="GI70" s="116"/>
      <c r="GJ70" s="116"/>
      <c r="GK70" s="116"/>
      <c r="GL70" s="116"/>
      <c r="GM70" s="116"/>
      <c r="GN70" s="116"/>
      <c r="GO70" s="116"/>
      <c r="GP70" s="116"/>
      <c r="GQ70" s="116"/>
      <c r="GR70" s="116"/>
      <c r="GS70" s="116"/>
      <c r="GT70" s="116"/>
      <c r="GU70" s="116"/>
      <c r="GV70" s="116"/>
      <c r="GW70" s="116"/>
      <c r="GX70" s="116"/>
      <c r="GY70" s="116"/>
      <c r="GZ70" s="116"/>
      <c r="HA70" s="116"/>
      <c r="HB70" s="116"/>
      <c r="HC70" s="116"/>
      <c r="HD70" s="116"/>
      <c r="HE70" s="116"/>
      <c r="HF70" s="116"/>
      <c r="HG70" s="116"/>
      <c r="HH70" s="116"/>
      <c r="HI70" s="116"/>
      <c r="HJ70" s="116"/>
      <c r="HK70" s="116"/>
      <c r="HL70" s="116"/>
      <c r="HM70" s="116"/>
      <c r="HN70" s="116"/>
      <c r="HO70" s="116"/>
      <c r="HP70" s="116"/>
      <c r="HQ70" s="116"/>
      <c r="HR70" s="116"/>
      <c r="HS70" s="116"/>
      <c r="HT70" s="116"/>
      <c r="HU70" s="116"/>
      <c r="HV70" s="116"/>
      <c r="HW70" s="116"/>
      <c r="HX70" s="116"/>
      <c r="HY70" s="116"/>
      <c r="HZ70" s="116"/>
      <c r="IA70" s="116"/>
      <c r="IB70" s="116"/>
      <c r="IC70" s="116"/>
      <c r="ID70" s="116"/>
      <c r="IE70" s="116"/>
      <c r="IF70" s="116"/>
      <c r="IG70" s="116"/>
      <c r="IH70" s="116"/>
      <c r="II70" s="116"/>
      <c r="IJ70" s="116"/>
      <c r="IK70" s="116"/>
      <c r="IL70" s="116"/>
      <c r="IM70" s="116"/>
      <c r="IN70" s="116"/>
      <c r="IO70" s="116"/>
      <c r="IP70" s="116"/>
      <c r="IQ70" s="116"/>
      <c r="IR70" s="116"/>
      <c r="IS70" s="116"/>
      <c r="IT70" s="131"/>
    </row>
    <row r="71" ht="76" customHeight="1" spans="1:255">
      <c r="A71" s="68">
        <v>23</v>
      </c>
      <c r="B71" s="79" t="s">
        <v>7</v>
      </c>
      <c r="C71" s="78" t="s">
        <v>279</v>
      </c>
      <c r="D71" s="79" t="s">
        <v>194</v>
      </c>
      <c r="E71" s="16" t="s">
        <v>280</v>
      </c>
      <c r="F71" s="79" t="s">
        <v>125</v>
      </c>
      <c r="G71" s="79" t="s">
        <v>126</v>
      </c>
      <c r="H71" s="70">
        <v>44440</v>
      </c>
      <c r="I71" s="70">
        <v>44531</v>
      </c>
      <c r="J71" s="13" t="s">
        <v>196</v>
      </c>
      <c r="K71" s="16">
        <v>600</v>
      </c>
      <c r="L71" s="16">
        <v>600</v>
      </c>
      <c r="M71" s="16">
        <v>600</v>
      </c>
      <c r="N71" s="92"/>
      <c r="O71" s="92"/>
      <c r="P71" s="92"/>
      <c r="Q71" s="92"/>
      <c r="R71" s="92"/>
      <c r="S71" s="92"/>
      <c r="T71" s="101"/>
      <c r="U71" s="102">
        <v>43</v>
      </c>
      <c r="V71" s="102">
        <v>179</v>
      </c>
      <c r="W71" s="102">
        <v>19</v>
      </c>
      <c r="X71" s="102">
        <v>68</v>
      </c>
      <c r="Y71" s="13" t="s">
        <v>128</v>
      </c>
      <c r="Z71" s="16">
        <v>0</v>
      </c>
      <c r="AA71" s="16" t="s">
        <v>210</v>
      </c>
      <c r="AB71" s="16"/>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24"/>
      <c r="HP71" s="124"/>
      <c r="HQ71" s="124"/>
      <c r="HR71" s="124"/>
      <c r="HS71" s="124"/>
      <c r="HT71" s="124"/>
      <c r="HU71" s="124"/>
      <c r="HV71" s="124"/>
      <c r="HW71" s="124"/>
      <c r="HX71" s="124"/>
      <c r="HY71" s="124"/>
      <c r="HZ71" s="124"/>
      <c r="IA71" s="124"/>
      <c r="IB71" s="124"/>
      <c r="IC71" s="124"/>
      <c r="ID71" s="124"/>
      <c r="IE71" s="124"/>
      <c r="IF71" s="124"/>
      <c r="IG71" s="124"/>
      <c r="IH71" s="124"/>
      <c r="II71" s="124"/>
      <c r="IJ71" s="124"/>
      <c r="IK71" s="124"/>
      <c r="IL71" s="124"/>
      <c r="IM71" s="124"/>
      <c r="IN71" s="124"/>
      <c r="IO71" s="124"/>
      <c r="IP71" s="124"/>
      <c r="IQ71" s="124"/>
      <c r="IR71" s="124"/>
      <c r="IS71" s="124"/>
      <c r="IT71" s="124"/>
      <c r="IU71" s="130"/>
    </row>
    <row r="72" ht="72" spans="1:254">
      <c r="A72" s="68">
        <v>24</v>
      </c>
      <c r="B72" s="69" t="s">
        <v>7</v>
      </c>
      <c r="C72" s="69" t="s">
        <v>281</v>
      </c>
      <c r="D72" s="69" t="s">
        <v>282</v>
      </c>
      <c r="E72" s="69" t="s">
        <v>283</v>
      </c>
      <c r="F72" s="13" t="s">
        <v>125</v>
      </c>
      <c r="G72" s="13" t="s">
        <v>126</v>
      </c>
      <c r="H72" s="70">
        <v>44440</v>
      </c>
      <c r="I72" s="70">
        <v>44531</v>
      </c>
      <c r="J72" s="71" t="s">
        <v>214</v>
      </c>
      <c r="K72" s="91">
        <v>179.52</v>
      </c>
      <c r="L72" s="91">
        <v>179.52</v>
      </c>
      <c r="M72" s="91">
        <v>116.52</v>
      </c>
      <c r="N72" s="69"/>
      <c r="O72" s="69"/>
      <c r="P72" s="69"/>
      <c r="Q72" s="69"/>
      <c r="R72" s="69"/>
      <c r="S72" s="69"/>
      <c r="T72" s="83">
        <v>89</v>
      </c>
      <c r="U72" s="83">
        <v>382</v>
      </c>
      <c r="V72" s="83">
        <v>15</v>
      </c>
      <c r="W72" s="83">
        <v>78</v>
      </c>
      <c r="X72" s="83">
        <v>83</v>
      </c>
      <c r="Y72" s="83" t="s">
        <v>128</v>
      </c>
      <c r="Z72" s="91">
        <v>0</v>
      </c>
      <c r="AA72" s="91" t="s">
        <v>210</v>
      </c>
      <c r="AB72" s="83"/>
      <c r="AC72" s="116"/>
      <c r="AD72" s="157"/>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c r="HO72" s="116"/>
      <c r="HP72" s="116"/>
      <c r="HQ72" s="116"/>
      <c r="HR72" s="116"/>
      <c r="HS72" s="116"/>
      <c r="HT72" s="116"/>
      <c r="HU72" s="116"/>
      <c r="HV72" s="116"/>
      <c r="HW72" s="116"/>
      <c r="HX72" s="116"/>
      <c r="HY72" s="116"/>
      <c r="HZ72" s="116"/>
      <c r="IA72" s="116"/>
      <c r="IB72" s="116"/>
      <c r="IC72" s="116"/>
      <c r="ID72" s="116"/>
      <c r="IE72" s="116"/>
      <c r="IF72" s="116"/>
      <c r="IG72" s="116"/>
      <c r="IH72" s="116"/>
      <c r="II72" s="116"/>
      <c r="IJ72" s="116"/>
      <c r="IK72" s="116"/>
      <c r="IL72" s="116"/>
      <c r="IM72" s="116"/>
      <c r="IN72" s="116"/>
      <c r="IO72" s="116"/>
      <c r="IP72" s="116"/>
      <c r="IQ72" s="116"/>
      <c r="IR72" s="116"/>
      <c r="IS72" s="116"/>
      <c r="IT72" s="131"/>
    </row>
    <row r="73" ht="45" customHeight="1" spans="1:254">
      <c r="A73" s="68"/>
      <c r="B73" s="69"/>
      <c r="C73" s="69"/>
      <c r="D73" s="69"/>
      <c r="E73" s="69"/>
      <c r="F73" s="13"/>
      <c r="G73" s="13" t="s">
        <v>126</v>
      </c>
      <c r="H73" s="70"/>
      <c r="I73" s="70"/>
      <c r="J73" s="13" t="s">
        <v>270</v>
      </c>
      <c r="K73" s="91"/>
      <c r="L73" s="91"/>
      <c r="M73" s="91"/>
      <c r="N73" s="69"/>
      <c r="O73" s="69">
        <v>63</v>
      </c>
      <c r="P73" s="69"/>
      <c r="Q73" s="69"/>
      <c r="R73" s="69"/>
      <c r="S73" s="69"/>
      <c r="T73" s="83"/>
      <c r="U73" s="83"/>
      <c r="V73" s="83"/>
      <c r="W73" s="83"/>
      <c r="X73" s="83"/>
      <c r="Y73" s="83"/>
      <c r="Z73" s="91">
        <v>0</v>
      </c>
      <c r="AA73" s="91"/>
      <c r="AB73" s="83"/>
      <c r="AC73" s="116"/>
      <c r="AD73" s="158"/>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c r="HO73" s="116"/>
      <c r="HP73" s="116"/>
      <c r="HQ73" s="116"/>
      <c r="HR73" s="116"/>
      <c r="HS73" s="116"/>
      <c r="HT73" s="116"/>
      <c r="HU73" s="116"/>
      <c r="HV73" s="116"/>
      <c r="HW73" s="116"/>
      <c r="HX73" s="116"/>
      <c r="HY73" s="116"/>
      <c r="HZ73" s="116"/>
      <c r="IA73" s="116"/>
      <c r="IB73" s="116"/>
      <c r="IC73" s="116"/>
      <c r="ID73" s="116"/>
      <c r="IE73" s="116"/>
      <c r="IF73" s="116"/>
      <c r="IG73" s="116"/>
      <c r="IH73" s="116"/>
      <c r="II73" s="116"/>
      <c r="IJ73" s="116"/>
      <c r="IK73" s="116"/>
      <c r="IL73" s="116"/>
      <c r="IM73" s="116"/>
      <c r="IN73" s="116"/>
      <c r="IO73" s="116"/>
      <c r="IP73" s="116"/>
      <c r="IQ73" s="116"/>
      <c r="IR73" s="116"/>
      <c r="IS73" s="116"/>
      <c r="IT73" s="131"/>
    </row>
    <row r="74" ht="180" spans="1:254">
      <c r="A74" s="68">
        <v>25</v>
      </c>
      <c r="B74" s="69" t="s">
        <v>7</v>
      </c>
      <c r="C74" s="69" t="s">
        <v>284</v>
      </c>
      <c r="D74" s="69" t="s">
        <v>285</v>
      </c>
      <c r="E74" s="69" t="s">
        <v>286</v>
      </c>
      <c r="F74" s="13" t="s">
        <v>125</v>
      </c>
      <c r="G74" s="13" t="s">
        <v>126</v>
      </c>
      <c r="H74" s="70">
        <v>44440</v>
      </c>
      <c r="I74" s="70">
        <v>44531</v>
      </c>
      <c r="J74" s="13" t="s">
        <v>270</v>
      </c>
      <c r="K74" s="91">
        <v>290</v>
      </c>
      <c r="L74" s="91">
        <v>290</v>
      </c>
      <c r="M74" s="91"/>
      <c r="N74" s="69"/>
      <c r="O74" s="91">
        <v>290</v>
      </c>
      <c r="P74" s="69"/>
      <c r="Q74" s="69"/>
      <c r="R74" s="69"/>
      <c r="S74" s="13"/>
      <c r="T74" s="83">
        <v>986</v>
      </c>
      <c r="U74" s="83">
        <v>4799</v>
      </c>
      <c r="V74" s="83">
        <v>323</v>
      </c>
      <c r="W74" s="83">
        <v>1401</v>
      </c>
      <c r="X74" s="83">
        <v>1401</v>
      </c>
      <c r="Y74" s="13"/>
      <c r="Z74" s="91">
        <v>115.644</v>
      </c>
      <c r="AA74" s="91" t="s">
        <v>129</v>
      </c>
      <c r="AB74" s="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c r="HO74" s="116"/>
      <c r="HP74" s="116"/>
      <c r="HQ74" s="116"/>
      <c r="HR74" s="116"/>
      <c r="HS74" s="116"/>
      <c r="HT74" s="116"/>
      <c r="HU74" s="116"/>
      <c r="HV74" s="116"/>
      <c r="HW74" s="116"/>
      <c r="HX74" s="116"/>
      <c r="HY74" s="116"/>
      <c r="HZ74" s="116"/>
      <c r="IA74" s="116"/>
      <c r="IB74" s="116"/>
      <c r="IC74" s="116"/>
      <c r="ID74" s="116"/>
      <c r="IE74" s="116"/>
      <c r="IF74" s="116"/>
      <c r="IG74" s="116"/>
      <c r="IH74" s="116"/>
      <c r="II74" s="116"/>
      <c r="IJ74" s="116"/>
      <c r="IK74" s="116"/>
      <c r="IL74" s="116"/>
      <c r="IM74" s="116"/>
      <c r="IN74" s="116"/>
      <c r="IO74" s="116"/>
      <c r="IP74" s="116"/>
      <c r="IQ74" s="116"/>
      <c r="IR74" s="116"/>
      <c r="IS74" s="116"/>
      <c r="IT74" s="131"/>
    </row>
    <row r="75" ht="45" customHeight="1" spans="1:254">
      <c r="A75" s="68">
        <v>26</v>
      </c>
      <c r="B75" s="69" t="s">
        <v>7</v>
      </c>
      <c r="C75" s="69" t="s">
        <v>287</v>
      </c>
      <c r="D75" s="69" t="s">
        <v>288</v>
      </c>
      <c r="E75" s="69" t="s">
        <v>289</v>
      </c>
      <c r="F75" s="13" t="s">
        <v>125</v>
      </c>
      <c r="G75" s="13" t="s">
        <v>126</v>
      </c>
      <c r="H75" s="70">
        <v>44440</v>
      </c>
      <c r="I75" s="70">
        <v>44531</v>
      </c>
      <c r="J75" s="13" t="s">
        <v>270</v>
      </c>
      <c r="K75" s="91">
        <v>337</v>
      </c>
      <c r="L75" s="91">
        <v>337</v>
      </c>
      <c r="M75" s="91"/>
      <c r="N75" s="69"/>
      <c r="O75" s="69">
        <v>337</v>
      </c>
      <c r="P75" s="69"/>
      <c r="Q75" s="69"/>
      <c r="R75" s="69"/>
      <c r="S75" s="69"/>
      <c r="T75" s="83">
        <v>79</v>
      </c>
      <c r="U75" s="83">
        <v>528</v>
      </c>
      <c r="V75" s="83">
        <v>25</v>
      </c>
      <c r="W75" s="83">
        <v>146</v>
      </c>
      <c r="X75" s="83">
        <v>146</v>
      </c>
      <c r="Y75" s="13"/>
      <c r="Z75" s="91">
        <v>158.402</v>
      </c>
      <c r="AA75" s="91" t="s">
        <v>129</v>
      </c>
      <c r="AB75" s="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c r="HO75" s="116"/>
      <c r="HP75" s="116"/>
      <c r="HQ75" s="116"/>
      <c r="HR75" s="116"/>
      <c r="HS75" s="116"/>
      <c r="HT75" s="116"/>
      <c r="HU75" s="116"/>
      <c r="HV75" s="116"/>
      <c r="HW75" s="116"/>
      <c r="HX75" s="116"/>
      <c r="HY75" s="116"/>
      <c r="HZ75" s="116"/>
      <c r="IA75" s="116"/>
      <c r="IB75" s="116"/>
      <c r="IC75" s="116"/>
      <c r="ID75" s="116"/>
      <c r="IE75" s="116"/>
      <c r="IF75" s="116"/>
      <c r="IG75" s="116"/>
      <c r="IH75" s="116"/>
      <c r="II75" s="116"/>
      <c r="IJ75" s="116"/>
      <c r="IK75" s="116"/>
      <c r="IL75" s="116"/>
      <c r="IM75" s="116"/>
      <c r="IN75" s="116"/>
      <c r="IO75" s="116"/>
      <c r="IP75" s="116"/>
      <c r="IQ75" s="116"/>
      <c r="IR75" s="116"/>
      <c r="IS75" s="116"/>
      <c r="IT75" s="131"/>
    </row>
    <row r="76" s="47" customFormat="1" ht="63" customHeight="1" spans="1:28">
      <c r="A76" s="68">
        <v>27</v>
      </c>
      <c r="B76" s="134" t="s">
        <v>7</v>
      </c>
      <c r="C76" s="135" t="s">
        <v>290</v>
      </c>
      <c r="D76" s="135" t="s">
        <v>291</v>
      </c>
      <c r="E76" s="135" t="s">
        <v>292</v>
      </c>
      <c r="F76" s="135" t="s">
        <v>293</v>
      </c>
      <c r="G76" s="136" t="s">
        <v>294</v>
      </c>
      <c r="H76" s="136">
        <v>2021.11</v>
      </c>
      <c r="I76" s="136">
        <v>2022.12</v>
      </c>
      <c r="J76" s="135" t="s">
        <v>295</v>
      </c>
      <c r="K76" s="135">
        <v>66.01</v>
      </c>
      <c r="L76" s="135">
        <v>66.01</v>
      </c>
      <c r="M76" s="135">
        <v>66.01</v>
      </c>
      <c r="N76" s="136"/>
      <c r="O76" s="136"/>
      <c r="P76" s="136"/>
      <c r="Q76" s="136"/>
      <c r="R76" s="136"/>
      <c r="S76" s="136"/>
      <c r="T76" s="154">
        <v>18</v>
      </c>
      <c r="U76" s="154">
        <v>64</v>
      </c>
      <c r="V76" s="154">
        <v>4</v>
      </c>
      <c r="W76" s="154">
        <v>11</v>
      </c>
      <c r="X76" s="154">
        <v>11</v>
      </c>
      <c r="Y76" s="154" t="s">
        <v>128</v>
      </c>
      <c r="Z76" s="135">
        <v>24.376</v>
      </c>
      <c r="AA76" s="135" t="s">
        <v>129</v>
      </c>
      <c r="AB76" s="159"/>
    </row>
    <row r="77" s="47" customFormat="1" ht="88" customHeight="1" spans="1:28">
      <c r="A77" s="68">
        <v>28</v>
      </c>
      <c r="B77" s="134" t="s">
        <v>7</v>
      </c>
      <c r="C77" s="135" t="s">
        <v>296</v>
      </c>
      <c r="D77" s="135" t="s">
        <v>297</v>
      </c>
      <c r="E77" s="135" t="s">
        <v>298</v>
      </c>
      <c r="F77" s="135" t="s">
        <v>293</v>
      </c>
      <c r="G77" s="136" t="s">
        <v>294</v>
      </c>
      <c r="H77" s="136">
        <v>2021.11</v>
      </c>
      <c r="I77" s="136">
        <v>2022.12</v>
      </c>
      <c r="J77" s="135" t="s">
        <v>295</v>
      </c>
      <c r="K77" s="135">
        <v>102.7</v>
      </c>
      <c r="L77" s="135">
        <v>102.7</v>
      </c>
      <c r="M77" s="135">
        <v>102.7</v>
      </c>
      <c r="N77" s="136"/>
      <c r="O77" s="136"/>
      <c r="P77" s="136"/>
      <c r="Q77" s="136"/>
      <c r="R77" s="136"/>
      <c r="S77" s="136"/>
      <c r="T77" s="154">
        <v>53</v>
      </c>
      <c r="U77" s="154">
        <v>181</v>
      </c>
      <c r="V77" s="154">
        <v>25</v>
      </c>
      <c r="W77" s="154">
        <v>91</v>
      </c>
      <c r="X77" s="154">
        <v>91</v>
      </c>
      <c r="Y77" s="154" t="s">
        <v>128</v>
      </c>
      <c r="Z77" s="135">
        <v>27.726</v>
      </c>
      <c r="AA77" s="135" t="s">
        <v>129</v>
      </c>
      <c r="AB77" s="159"/>
    </row>
    <row r="78" s="47" customFormat="1" ht="78" customHeight="1" spans="1:28">
      <c r="A78" s="68">
        <v>29</v>
      </c>
      <c r="B78" s="134" t="s">
        <v>7</v>
      </c>
      <c r="C78" s="135" t="s">
        <v>299</v>
      </c>
      <c r="D78" s="135" t="s">
        <v>300</v>
      </c>
      <c r="E78" s="135" t="s">
        <v>301</v>
      </c>
      <c r="F78" s="135" t="s">
        <v>293</v>
      </c>
      <c r="G78" s="136" t="s">
        <v>294</v>
      </c>
      <c r="H78" s="136">
        <v>2021.11</v>
      </c>
      <c r="I78" s="136">
        <v>2022.12</v>
      </c>
      <c r="J78" s="135" t="s">
        <v>295</v>
      </c>
      <c r="K78" s="135">
        <v>150.75</v>
      </c>
      <c r="L78" s="135">
        <v>150.75</v>
      </c>
      <c r="M78" s="135">
        <v>150.75</v>
      </c>
      <c r="N78" s="136"/>
      <c r="O78" s="136"/>
      <c r="P78" s="136"/>
      <c r="Q78" s="136"/>
      <c r="R78" s="136"/>
      <c r="S78" s="136"/>
      <c r="T78" s="136">
        <v>88</v>
      </c>
      <c r="U78" s="136">
        <v>345</v>
      </c>
      <c r="V78" s="136">
        <v>23</v>
      </c>
      <c r="W78" s="136">
        <v>100</v>
      </c>
      <c r="X78" s="136">
        <v>100</v>
      </c>
      <c r="Y78" s="154" t="s">
        <v>128</v>
      </c>
      <c r="Z78" s="135">
        <v>76.176</v>
      </c>
      <c r="AA78" s="135" t="s">
        <v>129</v>
      </c>
      <c r="AB78" s="159"/>
    </row>
    <row r="79" s="47" customFormat="1" ht="70" customHeight="1" spans="1:28">
      <c r="A79" s="68">
        <v>30</v>
      </c>
      <c r="B79" s="134" t="s">
        <v>7</v>
      </c>
      <c r="C79" s="135" t="s">
        <v>302</v>
      </c>
      <c r="D79" s="135" t="s">
        <v>303</v>
      </c>
      <c r="E79" s="135" t="s">
        <v>304</v>
      </c>
      <c r="F79" s="135" t="s">
        <v>293</v>
      </c>
      <c r="G79" s="136" t="s">
        <v>294</v>
      </c>
      <c r="H79" s="136">
        <v>2021.11</v>
      </c>
      <c r="I79" s="136">
        <v>2022.12</v>
      </c>
      <c r="J79" s="135" t="s">
        <v>295</v>
      </c>
      <c r="K79" s="135">
        <v>262.72</v>
      </c>
      <c r="L79" s="135">
        <v>262.72</v>
      </c>
      <c r="M79" s="135">
        <v>262.72</v>
      </c>
      <c r="N79" s="136"/>
      <c r="O79" s="136"/>
      <c r="P79" s="136"/>
      <c r="Q79" s="136"/>
      <c r="R79" s="136"/>
      <c r="S79" s="136"/>
      <c r="T79" s="155">
        <v>53</v>
      </c>
      <c r="U79" s="155">
        <v>318</v>
      </c>
      <c r="V79" s="155">
        <v>31</v>
      </c>
      <c r="W79" s="155">
        <v>185</v>
      </c>
      <c r="X79" s="155">
        <v>185</v>
      </c>
      <c r="Y79" s="154" t="s">
        <v>128</v>
      </c>
      <c r="Z79" s="135">
        <v>98.4495</v>
      </c>
      <c r="AA79" s="135" t="s">
        <v>129</v>
      </c>
      <c r="AB79" s="159"/>
    </row>
    <row r="80" s="47" customFormat="1" ht="50" customHeight="1" spans="1:28">
      <c r="A80" s="68">
        <v>31</v>
      </c>
      <c r="B80" s="134" t="s">
        <v>7</v>
      </c>
      <c r="C80" s="135" t="s">
        <v>305</v>
      </c>
      <c r="D80" s="135" t="s">
        <v>306</v>
      </c>
      <c r="E80" s="135" t="s">
        <v>307</v>
      </c>
      <c r="F80" s="135" t="s">
        <v>293</v>
      </c>
      <c r="G80" s="136" t="s">
        <v>294</v>
      </c>
      <c r="H80" s="136">
        <v>2021.11</v>
      </c>
      <c r="I80" s="136">
        <v>2022.12</v>
      </c>
      <c r="J80" s="135" t="s">
        <v>295</v>
      </c>
      <c r="K80" s="135">
        <v>350</v>
      </c>
      <c r="L80" s="135">
        <v>350</v>
      </c>
      <c r="M80" s="135">
        <v>350</v>
      </c>
      <c r="N80" s="136"/>
      <c r="O80" s="136"/>
      <c r="P80" s="136"/>
      <c r="Q80" s="136"/>
      <c r="R80" s="136"/>
      <c r="S80" s="136"/>
      <c r="T80" s="136">
        <v>30</v>
      </c>
      <c r="U80" s="136">
        <v>132</v>
      </c>
      <c r="V80" s="136">
        <v>13</v>
      </c>
      <c r="W80" s="136">
        <v>54</v>
      </c>
      <c r="X80" s="136">
        <v>54</v>
      </c>
      <c r="Y80" s="154" t="s">
        <v>128</v>
      </c>
      <c r="Z80" s="135">
        <v>132.932</v>
      </c>
      <c r="AA80" s="135" t="s">
        <v>129</v>
      </c>
      <c r="AB80" s="159"/>
    </row>
    <row r="81" ht="45" customHeight="1" spans="1:28">
      <c r="A81" s="68"/>
      <c r="B81" s="137" t="s">
        <v>308</v>
      </c>
      <c r="C81" s="137"/>
      <c r="D81" s="13" t="s">
        <v>121</v>
      </c>
      <c r="E81" s="138"/>
      <c r="F81" s="139"/>
      <c r="G81" s="139"/>
      <c r="H81" s="140"/>
      <c r="I81" s="140"/>
      <c r="J81" s="140"/>
      <c r="K81" s="65">
        <f>K82</f>
        <v>1402.91</v>
      </c>
      <c r="L81" s="65">
        <f>L82</f>
        <v>1402.91</v>
      </c>
      <c r="M81" s="65">
        <f>SUM(M82:M84)</f>
        <v>1128.12</v>
      </c>
      <c r="N81" s="65">
        <f>SUM(N82:N84)</f>
        <v>0</v>
      </c>
      <c r="O81" s="65">
        <f>SUM(O82:O84)</f>
        <v>0</v>
      </c>
      <c r="P81" s="65">
        <f>SUM(P82:P84)</f>
        <v>274.79</v>
      </c>
      <c r="Q81" s="65">
        <f>SUM(Q82:Q84)</f>
        <v>0</v>
      </c>
      <c r="R81" s="65">
        <v>0</v>
      </c>
      <c r="S81" s="65">
        <v>0</v>
      </c>
      <c r="T81" s="98">
        <v>0</v>
      </c>
      <c r="U81" s="98">
        <v>3850</v>
      </c>
      <c r="V81" s="98">
        <v>0</v>
      </c>
      <c r="W81" s="98">
        <v>3850</v>
      </c>
      <c r="X81" s="98">
        <v>3840</v>
      </c>
      <c r="Y81" s="65"/>
      <c r="Z81" s="65">
        <f>Z82</f>
        <v>1402.91</v>
      </c>
      <c r="AA81" s="65"/>
      <c r="AB81" s="160"/>
    </row>
    <row r="82" ht="48" spans="1:28">
      <c r="A82" s="71">
        <v>1</v>
      </c>
      <c r="B82" s="71" t="s">
        <v>7</v>
      </c>
      <c r="C82" s="71" t="s">
        <v>309</v>
      </c>
      <c r="D82" s="71" t="s">
        <v>310</v>
      </c>
      <c r="E82" s="71" t="s">
        <v>311</v>
      </c>
      <c r="F82" s="71" t="s">
        <v>125</v>
      </c>
      <c r="G82" s="72" t="s">
        <v>126</v>
      </c>
      <c r="H82" s="73">
        <v>44197</v>
      </c>
      <c r="I82" s="73">
        <v>44531</v>
      </c>
      <c r="J82" s="13" t="s">
        <v>312</v>
      </c>
      <c r="K82" s="72">
        <v>1402.91</v>
      </c>
      <c r="L82" s="72">
        <v>1402.91</v>
      </c>
      <c r="M82" s="13">
        <v>1014.88</v>
      </c>
      <c r="N82" s="13"/>
      <c r="O82" s="89"/>
      <c r="P82" s="89"/>
      <c r="Q82" s="89"/>
      <c r="R82" s="89"/>
      <c r="S82" s="89"/>
      <c r="T82" s="83"/>
      <c r="U82" s="83">
        <v>3850</v>
      </c>
      <c r="V82" s="83"/>
      <c r="W82" s="83">
        <v>3850</v>
      </c>
      <c r="X82" s="83">
        <v>3850</v>
      </c>
      <c r="Y82" s="13"/>
      <c r="Z82" s="72">
        <v>1402.91</v>
      </c>
      <c r="AA82" s="72" t="s">
        <v>134</v>
      </c>
      <c r="AB82" s="13"/>
    </row>
    <row r="83" ht="60" spans="1:28">
      <c r="A83" s="85"/>
      <c r="B83" s="85"/>
      <c r="C83" s="85"/>
      <c r="D83" s="85"/>
      <c r="E83" s="85"/>
      <c r="F83" s="85"/>
      <c r="G83" s="141"/>
      <c r="H83" s="86"/>
      <c r="I83" s="86"/>
      <c r="J83" s="13" t="s">
        <v>313</v>
      </c>
      <c r="K83" s="141"/>
      <c r="L83" s="141"/>
      <c r="M83" s="13">
        <v>113.24</v>
      </c>
      <c r="N83" s="149"/>
      <c r="O83" s="89"/>
      <c r="P83" s="89"/>
      <c r="Q83" s="89"/>
      <c r="R83" s="89"/>
      <c r="S83" s="89"/>
      <c r="T83" s="83"/>
      <c r="U83" s="83"/>
      <c r="V83" s="83"/>
      <c r="W83" s="83"/>
      <c r="X83" s="83"/>
      <c r="Y83" s="13"/>
      <c r="Z83" s="141"/>
      <c r="AA83" s="141"/>
      <c r="AB83" s="13"/>
    </row>
    <row r="84" ht="24" spans="1:28">
      <c r="A84" s="85"/>
      <c r="B84" s="85"/>
      <c r="C84" s="85"/>
      <c r="D84" s="85"/>
      <c r="E84" s="85"/>
      <c r="F84" s="85"/>
      <c r="G84" s="141"/>
      <c r="H84" s="86"/>
      <c r="I84" s="86"/>
      <c r="J84" s="13" t="s">
        <v>267</v>
      </c>
      <c r="K84" s="141"/>
      <c r="L84" s="141"/>
      <c r="M84" s="13"/>
      <c r="N84" s="13"/>
      <c r="O84" s="89"/>
      <c r="P84" s="89">
        <v>274.79</v>
      </c>
      <c r="Q84" s="89"/>
      <c r="R84" s="89"/>
      <c r="S84" s="89"/>
      <c r="T84" s="83"/>
      <c r="U84" s="83"/>
      <c r="V84" s="83"/>
      <c r="W84" s="83"/>
      <c r="X84" s="83"/>
      <c r="Y84" s="13"/>
      <c r="Z84" s="141"/>
      <c r="AA84" s="141"/>
      <c r="AB84" s="13"/>
    </row>
    <row r="85" ht="45" customHeight="1" spans="1:28">
      <c r="A85" s="142"/>
      <c r="B85" s="137" t="s">
        <v>314</v>
      </c>
      <c r="C85" s="137"/>
      <c r="D85" s="13" t="s">
        <v>121</v>
      </c>
      <c r="E85" s="13"/>
      <c r="F85" s="13"/>
      <c r="G85" s="13"/>
      <c r="H85" s="70"/>
      <c r="I85" s="70"/>
      <c r="J85" s="13"/>
      <c r="K85" s="135">
        <f>SUM(K86:K90)</f>
        <v>520.39</v>
      </c>
      <c r="L85" s="135">
        <f>SUM(L86:L90)</f>
        <v>520.39</v>
      </c>
      <c r="M85" s="135">
        <f>SUM(M86:M90)</f>
        <v>414.87</v>
      </c>
      <c r="N85" s="135">
        <f t="shared" ref="N85:X85" si="2">SUM(N86:N90)</f>
        <v>0</v>
      </c>
      <c r="O85" s="135">
        <f t="shared" si="2"/>
        <v>0</v>
      </c>
      <c r="P85" s="135">
        <f t="shared" si="2"/>
        <v>105.52</v>
      </c>
      <c r="Q85" s="135">
        <f t="shared" si="2"/>
        <v>0</v>
      </c>
      <c r="R85" s="135">
        <f t="shared" si="2"/>
        <v>0</v>
      </c>
      <c r="S85" s="135">
        <f t="shared" si="2"/>
        <v>0</v>
      </c>
      <c r="T85" s="135">
        <f t="shared" si="2"/>
        <v>0</v>
      </c>
      <c r="U85" s="135">
        <f t="shared" si="2"/>
        <v>13434</v>
      </c>
      <c r="V85" s="135">
        <f t="shared" si="2"/>
        <v>0</v>
      </c>
      <c r="W85" s="135">
        <f t="shared" si="2"/>
        <v>7670</v>
      </c>
      <c r="X85" s="135">
        <f t="shared" si="2"/>
        <v>7670</v>
      </c>
      <c r="Y85" s="65"/>
      <c r="Z85" s="135">
        <f>SUM(Z86:Z90)</f>
        <v>520.39</v>
      </c>
      <c r="AA85" s="135"/>
      <c r="AB85" s="160"/>
    </row>
    <row r="86" ht="52" customHeight="1" spans="1:28">
      <c r="A86" s="143">
        <v>1</v>
      </c>
      <c r="B86" s="143" t="s">
        <v>7</v>
      </c>
      <c r="C86" s="144" t="s">
        <v>315</v>
      </c>
      <c r="D86" s="143" t="s">
        <v>7</v>
      </c>
      <c r="E86" s="143" t="s">
        <v>316</v>
      </c>
      <c r="F86" s="143" t="s">
        <v>125</v>
      </c>
      <c r="G86" s="143" t="s">
        <v>126</v>
      </c>
      <c r="H86" s="145">
        <v>44197</v>
      </c>
      <c r="I86" s="145">
        <v>44228</v>
      </c>
      <c r="J86" s="13" t="s">
        <v>127</v>
      </c>
      <c r="K86" s="72">
        <v>132.02</v>
      </c>
      <c r="L86" s="72">
        <v>132.02</v>
      </c>
      <c r="M86" s="13">
        <v>132.02</v>
      </c>
      <c r="N86" s="13"/>
      <c r="O86" s="13"/>
      <c r="P86" s="13"/>
      <c r="Q86" s="13"/>
      <c r="R86" s="13"/>
      <c r="S86" s="89"/>
      <c r="T86" s="83"/>
      <c r="U86" s="83">
        <v>1250</v>
      </c>
      <c r="V86" s="83"/>
      <c r="W86" s="83"/>
      <c r="X86" s="83"/>
      <c r="Y86" s="13"/>
      <c r="Z86" s="72">
        <v>132.02</v>
      </c>
      <c r="AA86" s="72" t="s">
        <v>134</v>
      </c>
      <c r="AB86" s="13"/>
    </row>
    <row r="87" ht="87" customHeight="1" spans="1:28">
      <c r="A87" s="143">
        <v>2</v>
      </c>
      <c r="B87" s="13" t="s">
        <v>7</v>
      </c>
      <c r="C87" s="13" t="s">
        <v>317</v>
      </c>
      <c r="D87" s="13" t="s">
        <v>7</v>
      </c>
      <c r="E87" s="146" t="s">
        <v>316</v>
      </c>
      <c r="F87" s="13" t="s">
        <v>125</v>
      </c>
      <c r="G87" s="13" t="s">
        <v>126</v>
      </c>
      <c r="H87" s="84">
        <v>44197</v>
      </c>
      <c r="I87" s="84">
        <v>44228</v>
      </c>
      <c r="J87" s="13" t="s">
        <v>318</v>
      </c>
      <c r="K87" s="13">
        <v>215.03</v>
      </c>
      <c r="L87" s="13">
        <v>215.03</v>
      </c>
      <c r="M87" s="13">
        <v>215.03</v>
      </c>
      <c r="N87" s="150"/>
      <c r="O87" s="13"/>
      <c r="P87" s="13"/>
      <c r="Q87" s="13"/>
      <c r="R87" s="13"/>
      <c r="S87" s="89"/>
      <c r="T87" s="83"/>
      <c r="U87" s="83"/>
      <c r="V87" s="83"/>
      <c r="W87" s="83"/>
      <c r="X87" s="83"/>
      <c r="Y87" s="13"/>
      <c r="Z87" s="13">
        <v>215.03</v>
      </c>
      <c r="AA87" s="13" t="s">
        <v>134</v>
      </c>
      <c r="AB87" s="13"/>
    </row>
    <row r="88" ht="45" customHeight="1" spans="1:28">
      <c r="A88" s="143">
        <v>3</v>
      </c>
      <c r="B88" s="13" t="s">
        <v>7</v>
      </c>
      <c r="C88" s="13" t="s">
        <v>319</v>
      </c>
      <c r="D88" s="13" t="s">
        <v>320</v>
      </c>
      <c r="E88" s="13" t="s">
        <v>321</v>
      </c>
      <c r="F88" s="13" t="s">
        <v>125</v>
      </c>
      <c r="G88" s="13" t="s">
        <v>126</v>
      </c>
      <c r="H88" s="70">
        <v>44136</v>
      </c>
      <c r="I88" s="70">
        <v>44531</v>
      </c>
      <c r="J88" s="13" t="s">
        <v>223</v>
      </c>
      <c r="K88" s="13">
        <v>85.52</v>
      </c>
      <c r="L88" s="13">
        <v>85.52</v>
      </c>
      <c r="M88" s="89"/>
      <c r="N88" s="13"/>
      <c r="O88" s="13"/>
      <c r="P88" s="13">
        <v>85.52</v>
      </c>
      <c r="Q88" s="13"/>
      <c r="R88" s="13"/>
      <c r="S88" s="89"/>
      <c r="T88" s="83"/>
      <c r="U88" s="83">
        <v>5834</v>
      </c>
      <c r="V88" s="83"/>
      <c r="W88" s="83">
        <v>1320</v>
      </c>
      <c r="X88" s="83">
        <v>1320</v>
      </c>
      <c r="Y88" s="13"/>
      <c r="Z88" s="13">
        <v>85.52</v>
      </c>
      <c r="AA88" s="13" t="s">
        <v>134</v>
      </c>
      <c r="AB88" s="13"/>
    </row>
    <row r="89" ht="45" customHeight="1" spans="1:28">
      <c r="A89" s="143">
        <v>4</v>
      </c>
      <c r="B89" s="13" t="s">
        <v>7</v>
      </c>
      <c r="C89" s="13" t="s">
        <v>322</v>
      </c>
      <c r="D89" s="13" t="s">
        <v>7</v>
      </c>
      <c r="E89" s="13" t="s">
        <v>323</v>
      </c>
      <c r="F89" s="13" t="s">
        <v>125</v>
      </c>
      <c r="G89" s="13" t="s">
        <v>126</v>
      </c>
      <c r="H89" s="70">
        <v>44256</v>
      </c>
      <c r="I89" s="70" t="s">
        <v>324</v>
      </c>
      <c r="J89" s="13" t="s">
        <v>267</v>
      </c>
      <c r="K89" s="13">
        <v>20</v>
      </c>
      <c r="L89" s="13">
        <v>20</v>
      </c>
      <c r="M89" s="89"/>
      <c r="N89" s="13"/>
      <c r="O89" s="13"/>
      <c r="P89" s="13">
        <v>20</v>
      </c>
      <c r="Q89" s="13"/>
      <c r="R89" s="13"/>
      <c r="S89" s="89"/>
      <c r="T89" s="83"/>
      <c r="U89" s="83">
        <v>6350</v>
      </c>
      <c r="V89" s="83"/>
      <c r="W89" s="83">
        <v>6350</v>
      </c>
      <c r="X89" s="83">
        <v>6350</v>
      </c>
      <c r="Y89" s="13"/>
      <c r="Z89" s="13">
        <v>20</v>
      </c>
      <c r="AA89" s="13" t="s">
        <v>134</v>
      </c>
      <c r="AB89" s="161"/>
    </row>
    <row r="90" s="47" customFormat="1" ht="48" customHeight="1" spans="1:28">
      <c r="A90" s="143">
        <v>5</v>
      </c>
      <c r="B90" s="134" t="s">
        <v>7</v>
      </c>
      <c r="C90" s="135" t="s">
        <v>325</v>
      </c>
      <c r="D90" s="136" t="s">
        <v>7</v>
      </c>
      <c r="E90" s="136" t="s">
        <v>325</v>
      </c>
      <c r="F90" s="135" t="s">
        <v>293</v>
      </c>
      <c r="G90" s="136" t="s">
        <v>294</v>
      </c>
      <c r="H90" s="136">
        <v>2021.11</v>
      </c>
      <c r="I90" s="136">
        <v>2022.12</v>
      </c>
      <c r="J90" s="135" t="s">
        <v>295</v>
      </c>
      <c r="K90" s="135">
        <v>67.82</v>
      </c>
      <c r="L90" s="135">
        <v>67.82</v>
      </c>
      <c r="M90" s="135">
        <v>67.82</v>
      </c>
      <c r="N90" s="136"/>
      <c r="O90" s="136"/>
      <c r="P90" s="136"/>
      <c r="Q90" s="136"/>
      <c r="R90" s="136"/>
      <c r="S90" s="136"/>
      <c r="T90" s="136"/>
      <c r="U90" s="136"/>
      <c r="V90" s="136"/>
      <c r="W90" s="136"/>
      <c r="X90" s="136"/>
      <c r="Y90" s="154" t="s">
        <v>128</v>
      </c>
      <c r="Z90" s="135">
        <v>67.82</v>
      </c>
      <c r="AA90" s="135" t="s">
        <v>134</v>
      </c>
      <c r="AB90" s="159"/>
    </row>
    <row r="91" ht="45" customHeight="1" spans="1:28">
      <c r="A91" s="64" t="s">
        <v>326</v>
      </c>
      <c r="B91" s="65"/>
      <c r="C91" s="65"/>
      <c r="D91" s="65"/>
      <c r="E91" s="65"/>
      <c r="F91" s="65"/>
      <c r="G91" s="65"/>
      <c r="H91" s="66"/>
      <c r="I91" s="66"/>
      <c r="J91" s="151"/>
      <c r="K91" s="65">
        <f>K85+K81+K40+K7</f>
        <v>17314.57</v>
      </c>
      <c r="L91" s="65">
        <f>L85+L81+L40+L7</f>
        <v>17314.57</v>
      </c>
      <c r="M91" s="65">
        <f t="shared" ref="M91:R91" si="3">M85+M81+M40+M7</f>
        <v>12655.43</v>
      </c>
      <c r="N91" s="65">
        <f t="shared" si="3"/>
        <v>1961.74</v>
      </c>
      <c r="O91" s="65">
        <f t="shared" si="3"/>
        <v>940</v>
      </c>
      <c r="P91" s="65">
        <f t="shared" si="3"/>
        <v>1757.4</v>
      </c>
      <c r="Q91" s="65">
        <f t="shared" si="3"/>
        <v>0</v>
      </c>
      <c r="R91" s="65">
        <f t="shared" si="3"/>
        <v>0</v>
      </c>
      <c r="S91" s="65">
        <f t="shared" ref="S91:X91" si="4">S6</f>
        <v>263</v>
      </c>
      <c r="T91" s="65">
        <f t="shared" si="4"/>
        <v>6818</v>
      </c>
      <c r="U91" s="64">
        <f t="shared" si="4"/>
        <v>42198</v>
      </c>
      <c r="V91" s="64">
        <f t="shared" si="4"/>
        <v>1803</v>
      </c>
      <c r="W91" s="64">
        <f t="shared" si="4"/>
        <v>12716</v>
      </c>
      <c r="X91" s="64">
        <f t="shared" si="4"/>
        <v>12716</v>
      </c>
      <c r="Y91" s="65"/>
      <c r="Z91" s="65">
        <f>Z85+Z81+Z40+Z7</f>
        <v>12716.771414</v>
      </c>
      <c r="AA91" s="65"/>
      <c r="AB91" s="162"/>
    </row>
    <row r="92" ht="14.25" spans="1:256">
      <c r="A92" s="147"/>
      <c r="B92" s="32"/>
      <c r="C92" s="32"/>
      <c r="D92" s="32"/>
      <c r="E92" s="32"/>
      <c r="F92" s="32"/>
      <c r="G92" s="32"/>
      <c r="H92" s="32"/>
      <c r="I92" s="32"/>
      <c r="J92" s="152"/>
      <c r="K92" s="32"/>
      <c r="L92" s="32"/>
      <c r="M92" s="32"/>
      <c r="N92" s="32"/>
      <c r="O92" s="32"/>
      <c r="P92" s="32"/>
      <c r="Q92" s="32"/>
      <c r="R92" s="32"/>
      <c r="S92" s="32"/>
      <c r="T92" s="32"/>
      <c r="U92" s="32"/>
      <c r="V92" s="32"/>
      <c r="W92" s="156"/>
      <c r="X92" s="156"/>
      <c r="Y92" s="156"/>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c r="HS92" s="32"/>
      <c r="HT92" s="32"/>
      <c r="HU92" s="32"/>
      <c r="HV92" s="32"/>
      <c r="HW92" s="32"/>
      <c r="HX92" s="32"/>
      <c r="HY92" s="32"/>
      <c r="HZ92" s="32"/>
      <c r="IA92" s="32"/>
      <c r="IB92" s="32"/>
      <c r="IC92" s="32"/>
      <c r="ID92" s="32"/>
      <c r="IE92" s="32"/>
      <c r="IF92" s="32"/>
      <c r="IG92" s="32"/>
      <c r="IH92" s="32"/>
      <c r="II92" s="32"/>
      <c r="IJ92" s="32"/>
      <c r="IK92" s="32"/>
      <c r="IL92" s="32"/>
      <c r="IM92" s="32"/>
      <c r="IN92" s="32"/>
      <c r="IO92" s="32"/>
      <c r="IP92" s="32"/>
      <c r="IQ92" s="32"/>
      <c r="IR92" s="32"/>
      <c r="IS92" s="32"/>
      <c r="IT92" s="32"/>
      <c r="IU92" s="32"/>
      <c r="IV92" s="32"/>
    </row>
    <row r="93" ht="14.25" spans="1:256">
      <c r="A93" s="147"/>
      <c r="B93" s="32"/>
      <c r="C93" s="32"/>
      <c r="D93" s="32"/>
      <c r="E93" s="32"/>
      <c r="F93" s="32"/>
      <c r="G93" s="32"/>
      <c r="H93" s="32"/>
      <c r="I93" s="32"/>
      <c r="J93" s="152"/>
      <c r="K93" s="32"/>
      <c r="L93" s="32"/>
      <c r="M93" s="32"/>
      <c r="N93" s="32"/>
      <c r="O93" s="32"/>
      <c r="P93" s="32"/>
      <c r="Q93" s="32"/>
      <c r="R93" s="32"/>
      <c r="S93" s="32"/>
      <c r="T93" s="32"/>
      <c r="U93" s="32"/>
      <c r="V93" s="32"/>
      <c r="W93" s="156"/>
      <c r="X93" s="156"/>
      <c r="Y93" s="156"/>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c r="IM93" s="32"/>
      <c r="IN93" s="32"/>
      <c r="IO93" s="32"/>
      <c r="IP93" s="32"/>
      <c r="IQ93" s="32"/>
      <c r="IR93" s="32"/>
      <c r="IS93" s="32"/>
      <c r="IT93" s="32"/>
      <c r="IU93" s="32"/>
      <c r="IV93" s="32"/>
    </row>
    <row r="94" ht="20.25" spans="1:256">
      <c r="A94" s="147"/>
      <c r="B94" s="32"/>
      <c r="C94" s="32"/>
      <c r="D94" s="32"/>
      <c r="E94" s="32"/>
      <c r="F94" s="32"/>
      <c r="G94" s="32"/>
      <c r="H94" s="148"/>
      <c r="I94" s="153"/>
      <c r="J94" s="152"/>
      <c r="K94" s="32"/>
      <c r="L94" s="32"/>
      <c r="M94" s="32"/>
      <c r="N94" s="32"/>
      <c r="O94" s="32"/>
      <c r="P94" s="32"/>
      <c r="Q94" s="32"/>
      <c r="R94" s="32"/>
      <c r="S94" s="32"/>
      <c r="T94" s="32"/>
      <c r="U94" s="32"/>
      <c r="V94" s="32"/>
      <c r="W94" s="156"/>
      <c r="X94" s="156"/>
      <c r="Y94" s="156"/>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c r="HO94" s="32"/>
      <c r="HP94" s="32"/>
      <c r="HQ94" s="32"/>
      <c r="HR94" s="32"/>
      <c r="HS94" s="32"/>
      <c r="HT94" s="32"/>
      <c r="HU94" s="32"/>
      <c r="HV94" s="32"/>
      <c r="HW94" s="32"/>
      <c r="HX94" s="32"/>
      <c r="HY94" s="32"/>
      <c r="HZ94" s="32"/>
      <c r="IA94" s="32"/>
      <c r="IB94" s="32"/>
      <c r="IC94" s="32"/>
      <c r="ID94" s="32"/>
      <c r="IE94" s="32"/>
      <c r="IF94" s="32"/>
      <c r="IG94" s="32"/>
      <c r="IH94" s="32"/>
      <c r="II94" s="32"/>
      <c r="IJ94" s="32"/>
      <c r="IK94" s="32"/>
      <c r="IL94" s="32"/>
      <c r="IM94" s="32"/>
      <c r="IN94" s="32"/>
      <c r="IO94" s="32"/>
      <c r="IP94" s="32"/>
      <c r="IQ94" s="32"/>
      <c r="IR94" s="32"/>
      <c r="IS94" s="32"/>
      <c r="IT94" s="32"/>
      <c r="IU94" s="32"/>
      <c r="IV94" s="32"/>
    </row>
    <row r="95" ht="20.25" spans="1:256">
      <c r="A95" s="147"/>
      <c r="B95" s="32"/>
      <c r="C95" s="32"/>
      <c r="D95" s="32"/>
      <c r="E95" s="32"/>
      <c r="F95" s="32"/>
      <c r="G95" s="32"/>
      <c r="H95" s="32"/>
      <c r="I95" s="153"/>
      <c r="J95" s="152"/>
      <c r="K95" s="32"/>
      <c r="L95" s="32"/>
      <c r="M95" s="32"/>
      <c r="N95" s="32"/>
      <c r="O95" s="32"/>
      <c r="P95" s="32"/>
      <c r="Q95" s="32"/>
      <c r="R95" s="32"/>
      <c r="S95" s="32"/>
      <c r="T95" s="32"/>
      <c r="U95" s="32"/>
      <c r="V95" s="32"/>
      <c r="W95" s="156"/>
      <c r="X95" s="156"/>
      <c r="Y95" s="156"/>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c r="IM95" s="32"/>
      <c r="IN95" s="32"/>
      <c r="IO95" s="32"/>
      <c r="IP95" s="32"/>
      <c r="IQ95" s="32"/>
      <c r="IR95" s="32"/>
      <c r="IS95" s="32"/>
      <c r="IT95" s="32"/>
      <c r="IU95" s="32"/>
      <c r="IV95" s="32"/>
    </row>
    <row r="96" ht="20.25" spans="1:256">
      <c r="A96" s="147"/>
      <c r="B96" s="32"/>
      <c r="C96" s="32"/>
      <c r="D96" s="32"/>
      <c r="E96" s="32"/>
      <c r="F96" s="32"/>
      <c r="G96" s="32"/>
      <c r="H96" s="32"/>
      <c r="I96" s="153"/>
      <c r="J96" s="152"/>
      <c r="K96" s="32"/>
      <c r="L96" s="32"/>
      <c r="M96" s="32"/>
      <c r="N96" s="32"/>
      <c r="O96" s="32"/>
      <c r="P96" s="32"/>
      <c r="Q96" s="32"/>
      <c r="R96" s="32"/>
      <c r="S96" s="32"/>
      <c r="T96" s="32"/>
      <c r="U96" s="32"/>
      <c r="V96" s="32"/>
      <c r="W96" s="156"/>
      <c r="X96" s="156"/>
      <c r="Y96" s="156"/>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c r="HO96" s="32"/>
      <c r="HP96" s="32"/>
      <c r="HQ96" s="32"/>
      <c r="HR96" s="32"/>
      <c r="HS96" s="32"/>
      <c r="HT96" s="32"/>
      <c r="HU96" s="32"/>
      <c r="HV96" s="32"/>
      <c r="HW96" s="32"/>
      <c r="HX96" s="32"/>
      <c r="HY96" s="32"/>
      <c r="HZ96" s="32"/>
      <c r="IA96" s="32"/>
      <c r="IB96" s="32"/>
      <c r="IC96" s="32"/>
      <c r="ID96" s="32"/>
      <c r="IE96" s="32"/>
      <c r="IF96" s="32"/>
      <c r="IG96" s="32"/>
      <c r="IH96" s="32"/>
      <c r="II96" s="32"/>
      <c r="IJ96" s="32"/>
      <c r="IK96" s="32"/>
      <c r="IL96" s="32"/>
      <c r="IM96" s="32"/>
      <c r="IN96" s="32"/>
      <c r="IO96" s="32"/>
      <c r="IP96" s="32"/>
      <c r="IQ96" s="32"/>
      <c r="IR96" s="32"/>
      <c r="IS96" s="32"/>
      <c r="IT96" s="32"/>
      <c r="IU96" s="32"/>
      <c r="IV96" s="32"/>
    </row>
  </sheetData>
  <mergeCells count="210">
    <mergeCell ref="A1:W1"/>
    <mergeCell ref="A2:Y2"/>
    <mergeCell ref="J3:K3"/>
    <mergeCell ref="L3:R3"/>
    <mergeCell ref="V3:X3"/>
    <mergeCell ref="A5:B5"/>
    <mergeCell ref="A6:B6"/>
    <mergeCell ref="A7:C7"/>
    <mergeCell ref="B40:C40"/>
    <mergeCell ref="B81:C81"/>
    <mergeCell ref="B85:C85"/>
    <mergeCell ref="A91:I91"/>
    <mergeCell ref="A3:A4"/>
    <mergeCell ref="A20:A21"/>
    <mergeCell ref="A24:A25"/>
    <mergeCell ref="A38:A39"/>
    <mergeCell ref="A42:A46"/>
    <mergeCell ref="A58:A59"/>
    <mergeCell ref="A62:A63"/>
    <mergeCell ref="A64:A65"/>
    <mergeCell ref="A66:A67"/>
    <mergeCell ref="A72:A73"/>
    <mergeCell ref="A82:A84"/>
    <mergeCell ref="B3:B4"/>
    <mergeCell ref="B20:B21"/>
    <mergeCell ref="B24:B25"/>
    <mergeCell ref="B38:B39"/>
    <mergeCell ref="B42:B46"/>
    <mergeCell ref="B58:B59"/>
    <mergeCell ref="B62:B63"/>
    <mergeCell ref="B64:B65"/>
    <mergeCell ref="B66:B67"/>
    <mergeCell ref="B72:B73"/>
    <mergeCell ref="B82:B84"/>
    <mergeCell ref="C3:C4"/>
    <mergeCell ref="C20:C21"/>
    <mergeCell ref="C24:C25"/>
    <mergeCell ref="C38:C39"/>
    <mergeCell ref="C42:C46"/>
    <mergeCell ref="C58:C59"/>
    <mergeCell ref="C62:C63"/>
    <mergeCell ref="C64:C65"/>
    <mergeCell ref="C66:C67"/>
    <mergeCell ref="C72:C73"/>
    <mergeCell ref="C82:C84"/>
    <mergeCell ref="D3:D4"/>
    <mergeCell ref="D20:D21"/>
    <mergeCell ref="D24:D25"/>
    <mergeCell ref="D38:D39"/>
    <mergeCell ref="D42:D46"/>
    <mergeCell ref="D58:D59"/>
    <mergeCell ref="D62:D63"/>
    <mergeCell ref="D64:D65"/>
    <mergeCell ref="D66:D67"/>
    <mergeCell ref="D72:D73"/>
    <mergeCell ref="D82:D84"/>
    <mergeCell ref="E3:E4"/>
    <mergeCell ref="E20:E21"/>
    <mergeCell ref="E24:E25"/>
    <mergeCell ref="E38:E39"/>
    <mergeCell ref="E42:E46"/>
    <mergeCell ref="E58:E59"/>
    <mergeCell ref="E62:E63"/>
    <mergeCell ref="E64:E65"/>
    <mergeCell ref="E66:E67"/>
    <mergeCell ref="E72:E73"/>
    <mergeCell ref="E82:E84"/>
    <mergeCell ref="F3:F4"/>
    <mergeCell ref="F20:F21"/>
    <mergeCell ref="F24:F25"/>
    <mergeCell ref="F38:F39"/>
    <mergeCell ref="F42:F46"/>
    <mergeCell ref="F58:F59"/>
    <mergeCell ref="F62:F63"/>
    <mergeCell ref="F64:F65"/>
    <mergeCell ref="F66:F67"/>
    <mergeCell ref="F72:F73"/>
    <mergeCell ref="F82:F84"/>
    <mergeCell ref="G3:G4"/>
    <mergeCell ref="G20:G21"/>
    <mergeCell ref="G24:G25"/>
    <mergeCell ref="G38:G39"/>
    <mergeCell ref="G42:G46"/>
    <mergeCell ref="G58:G59"/>
    <mergeCell ref="G62:G63"/>
    <mergeCell ref="G64:G65"/>
    <mergeCell ref="G66:G67"/>
    <mergeCell ref="G72:G73"/>
    <mergeCell ref="G82:G84"/>
    <mergeCell ref="H3:H4"/>
    <mergeCell ref="H20:H21"/>
    <mergeCell ref="H24:H25"/>
    <mergeCell ref="H38:H39"/>
    <mergeCell ref="H42:H46"/>
    <mergeCell ref="H58:H59"/>
    <mergeCell ref="H62:H63"/>
    <mergeCell ref="H64:H65"/>
    <mergeCell ref="H66:H67"/>
    <mergeCell ref="H72:H73"/>
    <mergeCell ref="H82:H84"/>
    <mergeCell ref="I3:I4"/>
    <mergeCell ref="I20:I21"/>
    <mergeCell ref="I24:I25"/>
    <mergeCell ref="I38:I39"/>
    <mergeCell ref="I42:I46"/>
    <mergeCell ref="I58:I59"/>
    <mergeCell ref="I62:I63"/>
    <mergeCell ref="I64:I65"/>
    <mergeCell ref="I66:I67"/>
    <mergeCell ref="I72:I73"/>
    <mergeCell ref="I82:I84"/>
    <mergeCell ref="K20:K21"/>
    <mergeCell ref="K24:K25"/>
    <mergeCell ref="K38:K39"/>
    <mergeCell ref="K42:K46"/>
    <mergeCell ref="K58:K59"/>
    <mergeCell ref="K62:K63"/>
    <mergeCell ref="K64:K65"/>
    <mergeCell ref="K66:K67"/>
    <mergeCell ref="K72:K73"/>
    <mergeCell ref="K82:K84"/>
    <mergeCell ref="L20:L21"/>
    <mergeCell ref="L24:L25"/>
    <mergeCell ref="L38:L39"/>
    <mergeCell ref="L42:L46"/>
    <mergeCell ref="L58:L59"/>
    <mergeCell ref="L62:L63"/>
    <mergeCell ref="L64:L65"/>
    <mergeCell ref="L66:L67"/>
    <mergeCell ref="L72:L73"/>
    <mergeCell ref="L82:L84"/>
    <mergeCell ref="S3:S4"/>
    <mergeCell ref="S24:S25"/>
    <mergeCell ref="T3:T4"/>
    <mergeCell ref="T24:T25"/>
    <mergeCell ref="T42:T46"/>
    <mergeCell ref="T58:T59"/>
    <mergeCell ref="T62:T63"/>
    <mergeCell ref="T64:T65"/>
    <mergeCell ref="T66:T67"/>
    <mergeCell ref="T72:T73"/>
    <mergeCell ref="U3:U4"/>
    <mergeCell ref="U24:U25"/>
    <mergeCell ref="U42:U46"/>
    <mergeCell ref="U58:U59"/>
    <mergeCell ref="U62:U63"/>
    <mergeCell ref="U64:U65"/>
    <mergeCell ref="U66:U67"/>
    <mergeCell ref="U72:U73"/>
    <mergeCell ref="V24:V25"/>
    <mergeCell ref="V42:V46"/>
    <mergeCell ref="V58:V59"/>
    <mergeCell ref="V62:V63"/>
    <mergeCell ref="V64:V65"/>
    <mergeCell ref="V66:V67"/>
    <mergeCell ref="V72:V73"/>
    <mergeCell ref="W24:W25"/>
    <mergeCell ref="W42:W46"/>
    <mergeCell ref="W58:W59"/>
    <mergeCell ref="W62:W63"/>
    <mergeCell ref="W64:W65"/>
    <mergeCell ref="W66:W67"/>
    <mergeCell ref="W72:W73"/>
    <mergeCell ref="X24:X25"/>
    <mergeCell ref="X42:X46"/>
    <mergeCell ref="X58:X59"/>
    <mergeCell ref="X62:X63"/>
    <mergeCell ref="X64:X65"/>
    <mergeCell ref="X66:X67"/>
    <mergeCell ref="X72:X73"/>
    <mergeCell ref="Y3:Y4"/>
    <mergeCell ref="Y20:Y21"/>
    <mergeCell ref="Y24:Y25"/>
    <mergeCell ref="Y42:Y46"/>
    <mergeCell ref="Y58:Y59"/>
    <mergeCell ref="Y62:Y63"/>
    <mergeCell ref="Y64:Y65"/>
    <mergeCell ref="Y66:Y67"/>
    <mergeCell ref="Y72:Y73"/>
    <mergeCell ref="Z3:Z4"/>
    <mergeCell ref="Z20:Z21"/>
    <mergeCell ref="Z24:Z25"/>
    <mergeCell ref="Z38:Z39"/>
    <mergeCell ref="Z42:Z46"/>
    <mergeCell ref="Z58:Z59"/>
    <mergeCell ref="Z62:Z63"/>
    <mergeCell ref="Z64:Z65"/>
    <mergeCell ref="Z66:Z67"/>
    <mergeCell ref="Z72:Z73"/>
    <mergeCell ref="Z82:Z84"/>
    <mergeCell ref="AA3:AA4"/>
    <mergeCell ref="AA20:AA21"/>
    <mergeCell ref="AA24:AA25"/>
    <mergeCell ref="AA38:AA39"/>
    <mergeCell ref="AA42:AA46"/>
    <mergeCell ref="AA58:AA59"/>
    <mergeCell ref="AA62:AA63"/>
    <mergeCell ref="AA64:AA65"/>
    <mergeCell ref="AA66:AA67"/>
    <mergeCell ref="AA72:AA73"/>
    <mergeCell ref="AA82:AA84"/>
    <mergeCell ref="AB3:AB4"/>
    <mergeCell ref="AB24:AB25"/>
    <mergeCell ref="AB42:AB46"/>
    <mergeCell ref="AB58:AB59"/>
    <mergeCell ref="AB62:AB63"/>
    <mergeCell ref="AB64:AB65"/>
    <mergeCell ref="AB66:AB67"/>
    <mergeCell ref="AB72:AB73"/>
    <mergeCell ref="AD72:AD73"/>
  </mergeCells>
  <printOptions horizontalCentered="1"/>
  <pageMargins left="0.700694444444445" right="0.700694444444445" top="0.751388888888889" bottom="0.751388888888889" header="0.297916666666667" footer="0.297916666666667"/>
  <pageSetup paperSize="8" scale="63" fitToHeight="0" orientation="landscape" horizontalDpi="600"/>
  <headerFooter/>
  <rowBreaks count="1" manualBreakCount="1">
    <brk id="41" max="16383" man="1"/>
  </rowBreaks>
  <colBreaks count="1" manualBreakCount="1">
    <brk id="2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
  <sheetViews>
    <sheetView topLeftCell="J1" workbookViewId="0">
      <selection activeCell="Z10" sqref="Z10"/>
    </sheetView>
  </sheetViews>
  <sheetFormatPr defaultColWidth="9" defaultRowHeight="13.5"/>
  <cols>
    <col min="22" max="22" width="11.9083333333333" customWidth="1"/>
  </cols>
  <sheetData>
    <row r="1" ht="14.25" spans="1:26">
      <c r="A1" s="31" t="s">
        <v>327</v>
      </c>
      <c r="B1" s="32"/>
      <c r="C1" s="32"/>
      <c r="D1" s="32"/>
      <c r="E1" s="32"/>
      <c r="F1" s="32"/>
      <c r="G1" s="32"/>
      <c r="H1" s="32"/>
      <c r="I1" s="32"/>
      <c r="J1" s="32"/>
      <c r="K1" s="32"/>
      <c r="L1" s="32"/>
      <c r="M1" s="32"/>
      <c r="N1" s="32"/>
      <c r="O1" s="32"/>
      <c r="P1" s="32"/>
      <c r="Q1" s="32"/>
      <c r="R1" s="32"/>
      <c r="S1" s="32"/>
      <c r="T1" s="32"/>
      <c r="U1" s="32"/>
      <c r="V1" s="32"/>
      <c r="W1" s="32"/>
      <c r="X1" s="32"/>
      <c r="Y1" s="32"/>
      <c r="Z1" s="32"/>
    </row>
    <row r="2" ht="22.5" spans="1:26">
      <c r="A2" s="32"/>
      <c r="B2" s="33" t="s">
        <v>328</v>
      </c>
      <c r="C2" s="34"/>
      <c r="D2" s="34"/>
      <c r="E2" s="34"/>
      <c r="F2" s="34"/>
      <c r="G2" s="34"/>
      <c r="H2" s="34"/>
      <c r="I2" s="34"/>
      <c r="J2" s="34"/>
      <c r="K2" s="34"/>
      <c r="L2" s="34"/>
      <c r="M2" s="34"/>
      <c r="N2" s="34"/>
      <c r="O2" s="34"/>
      <c r="P2" s="34"/>
      <c r="Q2" s="34"/>
      <c r="R2" s="34"/>
      <c r="S2" s="34"/>
      <c r="T2" s="34"/>
      <c r="U2" s="34"/>
      <c r="V2" s="34"/>
      <c r="W2" s="34"/>
      <c r="X2" s="34"/>
      <c r="Y2" s="34"/>
      <c r="Z2" s="34"/>
    </row>
    <row r="3" ht="18.75" spans="1:26">
      <c r="A3" s="35" t="s">
        <v>329</v>
      </c>
      <c r="B3" s="35"/>
      <c r="C3" s="35"/>
      <c r="D3" s="35"/>
      <c r="E3" s="35"/>
      <c r="F3" s="35"/>
      <c r="G3" s="35"/>
      <c r="H3" s="35"/>
      <c r="I3" s="35"/>
      <c r="J3" s="35"/>
      <c r="K3" s="35"/>
      <c r="L3" s="35"/>
      <c r="M3" s="43"/>
      <c r="N3" s="44"/>
      <c r="O3" s="44"/>
      <c r="P3" s="44"/>
      <c r="Q3" s="44"/>
      <c r="R3" s="44"/>
      <c r="S3" s="44"/>
      <c r="T3" s="44"/>
      <c r="U3" s="44"/>
      <c r="V3" s="35" t="s">
        <v>330</v>
      </c>
      <c r="W3" s="35"/>
      <c r="X3" s="35"/>
      <c r="Y3" s="35"/>
      <c r="Z3" s="35"/>
    </row>
    <row r="4" ht="18.75" customHeight="1" spans="1:26">
      <c r="A4" s="36" t="s">
        <v>3</v>
      </c>
      <c r="B4" s="37" t="s">
        <v>331</v>
      </c>
      <c r="C4" s="37" t="s">
        <v>332</v>
      </c>
      <c r="D4" s="37"/>
      <c r="E4" s="37"/>
      <c r="F4" s="37"/>
      <c r="G4" s="37"/>
      <c r="H4" s="37"/>
      <c r="I4" s="37"/>
      <c r="J4" s="37"/>
      <c r="K4" s="37" t="s">
        <v>333</v>
      </c>
      <c r="L4" s="37"/>
      <c r="M4" s="37"/>
      <c r="N4" s="37"/>
      <c r="O4" s="37"/>
      <c r="P4" s="37"/>
      <c r="Q4" s="37"/>
      <c r="R4" s="37"/>
      <c r="S4" s="37"/>
      <c r="T4" s="37"/>
      <c r="U4" s="37"/>
      <c r="V4" s="37"/>
      <c r="W4" s="37"/>
      <c r="X4" s="37"/>
      <c r="Y4" s="37"/>
      <c r="Z4" s="37"/>
    </row>
    <row r="5" ht="18.75" customHeight="1" spans="1:26">
      <c r="A5" s="36"/>
      <c r="B5" s="37"/>
      <c r="C5" s="37" t="s">
        <v>334</v>
      </c>
      <c r="D5" s="37" t="s">
        <v>335</v>
      </c>
      <c r="E5" s="37" t="s">
        <v>336</v>
      </c>
      <c r="F5" s="37" t="s">
        <v>337</v>
      </c>
      <c r="G5" s="37" t="s">
        <v>338</v>
      </c>
      <c r="H5" s="37" t="s">
        <v>339</v>
      </c>
      <c r="I5" s="37" t="s">
        <v>340</v>
      </c>
      <c r="J5" s="37" t="s">
        <v>341</v>
      </c>
      <c r="K5" s="37" t="s">
        <v>342</v>
      </c>
      <c r="L5" s="37" t="s">
        <v>343</v>
      </c>
      <c r="M5" s="37"/>
      <c r="N5" s="37"/>
      <c r="O5" s="37"/>
      <c r="P5" s="37"/>
      <c r="Q5" s="37" t="s">
        <v>344</v>
      </c>
      <c r="R5" s="37"/>
      <c r="S5" s="37"/>
      <c r="T5" s="37"/>
      <c r="U5" s="37"/>
      <c r="V5" s="37" t="s">
        <v>345</v>
      </c>
      <c r="W5" s="37"/>
      <c r="X5" s="37"/>
      <c r="Y5" s="37"/>
      <c r="Z5" s="37"/>
    </row>
    <row r="6" ht="18.75" customHeight="1" spans="1:26">
      <c r="A6" s="36"/>
      <c r="B6" s="37"/>
      <c r="C6" s="37"/>
      <c r="D6" s="37"/>
      <c r="E6" s="37"/>
      <c r="F6" s="37"/>
      <c r="G6" s="37"/>
      <c r="H6" s="37"/>
      <c r="I6" s="37"/>
      <c r="J6" s="37"/>
      <c r="K6" s="37"/>
      <c r="L6" s="37" t="s">
        <v>121</v>
      </c>
      <c r="M6" s="37" t="s">
        <v>346</v>
      </c>
      <c r="N6" s="37" t="s">
        <v>347</v>
      </c>
      <c r="O6" s="37" t="s">
        <v>348</v>
      </c>
      <c r="P6" s="37" t="s">
        <v>349</v>
      </c>
      <c r="Q6" s="37" t="s">
        <v>121</v>
      </c>
      <c r="R6" s="37" t="s">
        <v>346</v>
      </c>
      <c r="S6" s="37" t="s">
        <v>347</v>
      </c>
      <c r="T6" s="37" t="s">
        <v>348</v>
      </c>
      <c r="U6" s="37" t="s">
        <v>349</v>
      </c>
      <c r="V6" s="37" t="s">
        <v>121</v>
      </c>
      <c r="W6" s="37" t="s">
        <v>346</v>
      </c>
      <c r="X6" s="37" t="s">
        <v>347</v>
      </c>
      <c r="Y6" s="37" t="s">
        <v>348</v>
      </c>
      <c r="Z6" s="37" t="s">
        <v>349</v>
      </c>
    </row>
    <row r="7" ht="18.75" customHeight="1" spans="1:26">
      <c r="A7" s="36"/>
      <c r="B7" s="37"/>
      <c r="C7" s="37"/>
      <c r="D7" s="37"/>
      <c r="E7" s="37"/>
      <c r="F7" s="37"/>
      <c r="G7" s="37"/>
      <c r="H7" s="37"/>
      <c r="I7" s="37"/>
      <c r="J7" s="37"/>
      <c r="K7" s="37"/>
      <c r="L7" s="37"/>
      <c r="M7" s="37"/>
      <c r="N7" s="37"/>
      <c r="O7" s="37"/>
      <c r="P7" s="37"/>
      <c r="Q7" s="37"/>
      <c r="R7" s="37"/>
      <c r="S7" s="37"/>
      <c r="T7" s="37"/>
      <c r="U7" s="37"/>
      <c r="V7" s="37"/>
      <c r="W7" s="37"/>
      <c r="X7" s="37"/>
      <c r="Y7" s="37"/>
      <c r="Z7" s="37"/>
    </row>
    <row r="8" spans="1:26">
      <c r="A8" s="38">
        <v>1</v>
      </c>
      <c r="B8" s="38" t="s">
        <v>7</v>
      </c>
      <c r="C8" s="38">
        <v>25214</v>
      </c>
      <c r="D8" s="39">
        <v>6350</v>
      </c>
      <c r="E8" s="39">
        <v>96</v>
      </c>
      <c r="F8" s="40">
        <v>0</v>
      </c>
      <c r="G8" s="38" t="s">
        <v>350</v>
      </c>
      <c r="H8" s="38">
        <v>2018</v>
      </c>
      <c r="I8" s="38">
        <v>2021.3</v>
      </c>
      <c r="J8" s="38"/>
      <c r="K8" s="38">
        <v>7399.82</v>
      </c>
      <c r="L8" s="38">
        <v>20225.37</v>
      </c>
      <c r="M8" s="38">
        <v>7399.82</v>
      </c>
      <c r="N8" s="38">
        <v>10335.55</v>
      </c>
      <c r="O8" s="38">
        <v>1390</v>
      </c>
      <c r="P8" s="38">
        <v>1100</v>
      </c>
      <c r="Q8" s="38">
        <v>34832.7</v>
      </c>
      <c r="R8" s="38">
        <v>27693.2</v>
      </c>
      <c r="S8" s="38">
        <v>4442.1</v>
      </c>
      <c r="T8" s="38">
        <v>940</v>
      </c>
      <c r="U8" s="38">
        <v>1757.4</v>
      </c>
      <c r="V8" s="38">
        <f>W8+X8+Y8+Z8</f>
        <v>17314.57</v>
      </c>
      <c r="W8" s="38">
        <v>12655.43</v>
      </c>
      <c r="X8" s="38">
        <v>1961.74</v>
      </c>
      <c r="Y8" s="38">
        <v>940</v>
      </c>
      <c r="Z8" s="38">
        <v>1757.4</v>
      </c>
    </row>
    <row r="9" ht="18.75" spans="1:26">
      <c r="A9" s="36">
        <v>2</v>
      </c>
      <c r="B9" s="36"/>
      <c r="C9" s="36"/>
      <c r="D9" s="36"/>
      <c r="E9" s="36"/>
      <c r="F9" s="41"/>
      <c r="G9" s="36"/>
      <c r="H9" s="36"/>
      <c r="I9" s="36"/>
      <c r="J9" s="36"/>
      <c r="K9" s="36"/>
      <c r="L9" s="36"/>
      <c r="M9" s="36"/>
      <c r="N9" s="36"/>
      <c r="O9" s="36"/>
      <c r="P9" s="36"/>
      <c r="Q9" s="26"/>
      <c r="R9" s="26"/>
      <c r="S9" s="26"/>
      <c r="T9" s="26"/>
      <c r="U9" s="26"/>
      <c r="V9" s="36"/>
      <c r="W9" s="36"/>
      <c r="X9" s="36"/>
      <c r="Y9" s="36"/>
      <c r="Z9" s="36"/>
    </row>
    <row r="10" ht="18.75" spans="1:26">
      <c r="A10" s="36">
        <v>3</v>
      </c>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ht="18.75" spans="1:26">
      <c r="A11" s="36">
        <v>4</v>
      </c>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ht="18.75" spans="1:26">
      <c r="A12" s="36">
        <v>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ht="18.75" spans="1:26">
      <c r="A13" s="36">
        <v>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ht="18.75" spans="1:26">
      <c r="A14" s="36">
        <v>7</v>
      </c>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ht="18.75" spans="1:26">
      <c r="A15" s="36">
        <v>8</v>
      </c>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ht="18.75" spans="1:26">
      <c r="A16" s="36">
        <v>9</v>
      </c>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ht="134.25" customHeight="1" spans="1:26">
      <c r="A17" s="42" t="s">
        <v>351</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sheetData>
  <mergeCells count="35">
    <mergeCell ref="B2:Z2"/>
    <mergeCell ref="A3:L3"/>
    <mergeCell ref="V3:Z3"/>
    <mergeCell ref="C4:J4"/>
    <mergeCell ref="K4:Z4"/>
    <mergeCell ref="L5:P5"/>
    <mergeCell ref="Q5:U5"/>
    <mergeCell ref="V5:Z5"/>
    <mergeCell ref="A17:Z17"/>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rintOptions horizontalCentered="1"/>
  <pageMargins left="0.700694444444445" right="0.700694444444445" top="0.751388888888889" bottom="0.751388888888889" header="0.297916666666667" footer="0.297916666666667"/>
  <pageSetup paperSize="8" scale="8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65"/>
  <sheetViews>
    <sheetView view="pageBreakPreview" zoomScaleNormal="100" workbookViewId="0">
      <selection activeCell="G8" sqref="G8"/>
    </sheetView>
  </sheetViews>
  <sheetFormatPr defaultColWidth="9" defaultRowHeight="13.5"/>
  <cols>
    <col min="3" max="3" width="24" customWidth="1"/>
    <col min="4" max="5" width="9.26666666666667" customWidth="1"/>
    <col min="6" max="6" width="17.3666666666667" customWidth="1"/>
    <col min="7" max="7" width="14.0916666666667" customWidth="1"/>
    <col min="8" max="8" width="17.4583333333333" customWidth="1"/>
  </cols>
  <sheetData>
    <row r="1" spans="1:1">
      <c r="A1" t="s">
        <v>352</v>
      </c>
    </row>
    <row r="2" ht="48.5" customHeight="1" spans="1:10">
      <c r="A2" s="2" t="s">
        <v>353</v>
      </c>
      <c r="B2" s="2"/>
      <c r="C2" s="2"/>
      <c r="D2" s="2"/>
      <c r="E2" s="2"/>
      <c r="F2" s="2"/>
      <c r="G2" s="2"/>
      <c r="H2" s="2"/>
      <c r="I2" s="2"/>
      <c r="J2" s="2"/>
    </row>
    <row r="3" ht="54" spans="1:11">
      <c r="A3" s="3"/>
      <c r="B3" s="4" t="s">
        <v>354</v>
      </c>
      <c r="C3" s="3" t="s">
        <v>91</v>
      </c>
      <c r="D3" s="4" t="s">
        <v>355</v>
      </c>
      <c r="E3" s="4" t="s">
        <v>356</v>
      </c>
      <c r="F3" s="4" t="s">
        <v>357</v>
      </c>
      <c r="G3" s="4" t="s">
        <v>358</v>
      </c>
      <c r="H3" s="4" t="s">
        <v>359</v>
      </c>
      <c r="I3" s="4" t="s">
        <v>360</v>
      </c>
      <c r="J3" s="4" t="s">
        <v>361</v>
      </c>
      <c r="K3" s="25" t="s">
        <v>8</v>
      </c>
    </row>
    <row r="4" spans="1:11">
      <c r="A4" s="5" t="s">
        <v>120</v>
      </c>
      <c r="B4" s="6"/>
      <c r="C4" s="7"/>
      <c r="D4" s="4"/>
      <c r="E4" s="4"/>
      <c r="F4" s="4"/>
      <c r="G4" s="4"/>
      <c r="H4" s="4"/>
      <c r="I4" s="4"/>
      <c r="J4" s="4"/>
      <c r="K4" s="26"/>
    </row>
    <row r="5" ht="49" customHeight="1" spans="1:11">
      <c r="A5" s="8">
        <v>1</v>
      </c>
      <c r="B5" s="8" t="s">
        <v>7</v>
      </c>
      <c r="C5" s="9" t="s">
        <v>362</v>
      </c>
      <c r="D5" s="10">
        <v>2900.53</v>
      </c>
      <c r="E5" s="11">
        <f>D5*0.75</f>
        <v>2175.3975</v>
      </c>
      <c r="F5" s="12" t="s">
        <v>363</v>
      </c>
      <c r="G5" s="12" t="s">
        <v>364</v>
      </c>
      <c r="H5" s="12" t="s">
        <v>363</v>
      </c>
      <c r="I5" s="12" t="s">
        <v>293</v>
      </c>
      <c r="J5" s="12" t="s">
        <v>293</v>
      </c>
      <c r="K5" s="26"/>
    </row>
    <row r="6" ht="49" customHeight="1" spans="1:11">
      <c r="A6" s="8">
        <v>2</v>
      </c>
      <c r="B6" s="8" t="s">
        <v>7</v>
      </c>
      <c r="C6" s="9" t="s">
        <v>131</v>
      </c>
      <c r="D6" s="13">
        <v>121</v>
      </c>
      <c r="E6" s="11">
        <f t="shared" ref="E6:E44" si="0">D6*0.75</f>
        <v>90.75</v>
      </c>
      <c r="F6" s="12" t="s">
        <v>365</v>
      </c>
      <c r="G6" s="12" t="s">
        <v>364</v>
      </c>
      <c r="H6" s="12" t="s">
        <v>365</v>
      </c>
      <c r="I6" s="12" t="s">
        <v>293</v>
      </c>
      <c r="J6" s="12" t="s">
        <v>293</v>
      </c>
      <c r="K6" s="26"/>
    </row>
    <row r="7" ht="49" customHeight="1" spans="1:11">
      <c r="A7" s="8">
        <v>3</v>
      </c>
      <c r="B7" s="8" t="s">
        <v>7</v>
      </c>
      <c r="C7" s="9" t="s">
        <v>135</v>
      </c>
      <c r="D7" s="13">
        <v>114</v>
      </c>
      <c r="E7" s="11">
        <f t="shared" si="0"/>
        <v>85.5</v>
      </c>
      <c r="F7" s="12" t="s">
        <v>366</v>
      </c>
      <c r="G7" s="12" t="s">
        <v>364</v>
      </c>
      <c r="H7" s="12" t="s">
        <v>366</v>
      </c>
      <c r="I7" s="12" t="s">
        <v>293</v>
      </c>
      <c r="J7" s="12" t="s">
        <v>293</v>
      </c>
      <c r="K7" s="26"/>
    </row>
    <row r="8" ht="49" customHeight="1" spans="1:11">
      <c r="A8" s="8">
        <v>4</v>
      </c>
      <c r="B8" s="8" t="s">
        <v>7</v>
      </c>
      <c r="C8" s="9" t="s">
        <v>138</v>
      </c>
      <c r="D8" s="13">
        <v>60.57</v>
      </c>
      <c r="E8" s="11">
        <f t="shared" si="0"/>
        <v>45.4275</v>
      </c>
      <c r="F8" s="12" t="s">
        <v>367</v>
      </c>
      <c r="G8" s="12" t="s">
        <v>364</v>
      </c>
      <c r="H8" s="12" t="s">
        <v>367</v>
      </c>
      <c r="I8" s="12" t="s">
        <v>293</v>
      </c>
      <c r="J8" s="12" t="s">
        <v>293</v>
      </c>
      <c r="K8" s="26"/>
    </row>
    <row r="9" ht="49" customHeight="1" spans="1:11">
      <c r="A9" s="8">
        <v>5</v>
      </c>
      <c r="B9" s="8" t="s">
        <v>7</v>
      </c>
      <c r="C9" s="12" t="s">
        <v>141</v>
      </c>
      <c r="D9" s="14">
        <v>569</v>
      </c>
      <c r="E9" s="11">
        <f t="shared" si="0"/>
        <v>426.75</v>
      </c>
      <c r="F9" s="12" t="s">
        <v>368</v>
      </c>
      <c r="G9" s="12" t="s">
        <v>364</v>
      </c>
      <c r="H9" s="12" t="s">
        <v>368</v>
      </c>
      <c r="I9" s="12" t="s">
        <v>293</v>
      </c>
      <c r="J9" s="12" t="s">
        <v>293</v>
      </c>
      <c r="K9" s="26"/>
    </row>
    <row r="10" ht="49" customHeight="1" spans="1:11">
      <c r="A10" s="8">
        <v>6</v>
      </c>
      <c r="B10" s="8" t="s">
        <v>7</v>
      </c>
      <c r="C10" s="12" t="s">
        <v>145</v>
      </c>
      <c r="D10" s="14">
        <v>1431</v>
      </c>
      <c r="E10" s="11">
        <f t="shared" si="0"/>
        <v>1073.25</v>
      </c>
      <c r="F10" s="12" t="s">
        <v>369</v>
      </c>
      <c r="G10" s="12" t="s">
        <v>364</v>
      </c>
      <c r="H10" s="12" t="s">
        <v>369</v>
      </c>
      <c r="I10" s="12" t="s">
        <v>293</v>
      </c>
      <c r="J10" s="12" t="s">
        <v>293</v>
      </c>
      <c r="K10" s="26"/>
    </row>
    <row r="11" ht="49" customHeight="1" spans="1:11">
      <c r="A11" s="8">
        <v>7</v>
      </c>
      <c r="B11" s="8" t="s">
        <v>7</v>
      </c>
      <c r="C11" s="12" t="s">
        <v>148</v>
      </c>
      <c r="D11" s="14">
        <v>350</v>
      </c>
      <c r="E11" s="11">
        <f t="shared" si="0"/>
        <v>262.5</v>
      </c>
      <c r="F11" s="12" t="s">
        <v>370</v>
      </c>
      <c r="G11" s="12" t="s">
        <v>364</v>
      </c>
      <c r="H11" s="12" t="s">
        <v>370</v>
      </c>
      <c r="I11" s="12" t="s">
        <v>293</v>
      </c>
      <c r="J11" s="12" t="s">
        <v>293</v>
      </c>
      <c r="K11" s="26"/>
    </row>
    <row r="12" ht="49" customHeight="1" spans="1:11">
      <c r="A12" s="8">
        <v>8</v>
      </c>
      <c r="B12" s="8" t="s">
        <v>7</v>
      </c>
      <c r="C12" s="12" t="s">
        <v>151</v>
      </c>
      <c r="D12" s="14">
        <v>300</v>
      </c>
      <c r="E12" s="11">
        <f t="shared" si="0"/>
        <v>225</v>
      </c>
      <c r="F12" s="12" t="s">
        <v>371</v>
      </c>
      <c r="G12" s="12" t="s">
        <v>364</v>
      </c>
      <c r="H12" s="12" t="s">
        <v>371</v>
      </c>
      <c r="I12" s="12" t="s">
        <v>293</v>
      </c>
      <c r="J12" s="12" t="s">
        <v>293</v>
      </c>
      <c r="K12" s="26"/>
    </row>
    <row r="13" ht="49" customHeight="1" spans="1:11">
      <c r="A13" s="8">
        <v>9</v>
      </c>
      <c r="B13" s="8" t="s">
        <v>7</v>
      </c>
      <c r="C13" s="12" t="s">
        <v>154</v>
      </c>
      <c r="D13" s="14">
        <v>300</v>
      </c>
      <c r="E13" s="11">
        <f t="shared" si="0"/>
        <v>225</v>
      </c>
      <c r="F13" s="12" t="s">
        <v>372</v>
      </c>
      <c r="G13" s="12" t="s">
        <v>364</v>
      </c>
      <c r="H13" s="12" t="s">
        <v>372</v>
      </c>
      <c r="I13" s="12" t="s">
        <v>293</v>
      </c>
      <c r="J13" s="12" t="s">
        <v>293</v>
      </c>
      <c r="K13" s="26"/>
    </row>
    <row r="14" ht="49" customHeight="1" spans="1:11">
      <c r="A14" s="8">
        <v>10</v>
      </c>
      <c r="B14" s="8" t="s">
        <v>7</v>
      </c>
      <c r="C14" s="12" t="s">
        <v>156</v>
      </c>
      <c r="D14" s="14">
        <v>316.99</v>
      </c>
      <c r="E14" s="11">
        <f t="shared" si="0"/>
        <v>237.7425</v>
      </c>
      <c r="F14" s="12" t="s">
        <v>373</v>
      </c>
      <c r="G14" s="12" t="s">
        <v>364</v>
      </c>
      <c r="H14" s="12" t="s">
        <v>373</v>
      </c>
      <c r="I14" s="12" t="s">
        <v>293</v>
      </c>
      <c r="J14" s="12" t="s">
        <v>293</v>
      </c>
      <c r="K14" s="26"/>
    </row>
    <row r="15" ht="49" customHeight="1" spans="1:11">
      <c r="A15" s="8">
        <v>11</v>
      </c>
      <c r="B15" s="8" t="s">
        <v>7</v>
      </c>
      <c r="C15" s="12" t="s">
        <v>159</v>
      </c>
      <c r="D15" s="14">
        <v>166</v>
      </c>
      <c r="E15" s="11">
        <f t="shared" si="0"/>
        <v>124.5</v>
      </c>
      <c r="F15" s="12" t="s">
        <v>374</v>
      </c>
      <c r="G15" s="12" t="s">
        <v>364</v>
      </c>
      <c r="H15" s="12" t="s">
        <v>374</v>
      </c>
      <c r="I15" s="12" t="s">
        <v>293</v>
      </c>
      <c r="J15" s="12" t="s">
        <v>293</v>
      </c>
      <c r="K15" s="26"/>
    </row>
    <row r="16" ht="49" customHeight="1" spans="1:11">
      <c r="A16" s="8">
        <v>12</v>
      </c>
      <c r="B16" s="8" t="s">
        <v>7</v>
      </c>
      <c r="C16" s="12" t="s">
        <v>162</v>
      </c>
      <c r="D16" s="14">
        <v>140</v>
      </c>
      <c r="E16" s="11">
        <f t="shared" si="0"/>
        <v>105</v>
      </c>
      <c r="F16" s="12" t="s">
        <v>375</v>
      </c>
      <c r="G16" s="12" t="s">
        <v>364</v>
      </c>
      <c r="H16" s="12" t="s">
        <v>375</v>
      </c>
      <c r="I16" s="12" t="s">
        <v>293</v>
      </c>
      <c r="J16" s="12" t="s">
        <v>293</v>
      </c>
      <c r="K16" s="26"/>
    </row>
    <row r="17" ht="49" customHeight="1" spans="1:11">
      <c r="A17" s="8">
        <v>13</v>
      </c>
      <c r="B17" s="8" t="s">
        <v>7</v>
      </c>
      <c r="C17" s="12" t="s">
        <v>165</v>
      </c>
      <c r="D17" s="13">
        <v>207</v>
      </c>
      <c r="E17" s="11">
        <f t="shared" si="0"/>
        <v>155.25</v>
      </c>
      <c r="F17" s="12" t="s">
        <v>376</v>
      </c>
      <c r="G17" s="12" t="s">
        <v>364</v>
      </c>
      <c r="H17" s="12" t="s">
        <v>376</v>
      </c>
      <c r="I17" s="12" t="s">
        <v>293</v>
      </c>
      <c r="J17" s="12" t="s">
        <v>293</v>
      </c>
      <c r="K17" s="26"/>
    </row>
    <row r="18" ht="49" customHeight="1" spans="1:11">
      <c r="A18" s="8">
        <v>14</v>
      </c>
      <c r="B18" s="8" t="s">
        <v>7</v>
      </c>
      <c r="C18" s="12" t="s">
        <v>169</v>
      </c>
      <c r="D18" s="13">
        <v>394</v>
      </c>
      <c r="E18" s="11">
        <f t="shared" si="0"/>
        <v>295.5</v>
      </c>
      <c r="F18" s="12" t="s">
        <v>377</v>
      </c>
      <c r="G18" s="12" t="s">
        <v>364</v>
      </c>
      <c r="H18" s="12" t="s">
        <v>377</v>
      </c>
      <c r="I18" s="12" t="s">
        <v>293</v>
      </c>
      <c r="J18" s="12" t="s">
        <v>293</v>
      </c>
      <c r="K18" s="26"/>
    </row>
    <row r="19" ht="49" customHeight="1" spans="1:11">
      <c r="A19" s="8">
        <v>15</v>
      </c>
      <c r="B19" s="8" t="s">
        <v>7</v>
      </c>
      <c r="C19" s="12" t="s">
        <v>172</v>
      </c>
      <c r="D19" s="15">
        <v>391.07</v>
      </c>
      <c r="E19" s="11">
        <f t="shared" si="0"/>
        <v>293.3025</v>
      </c>
      <c r="F19" s="12" t="s">
        <v>378</v>
      </c>
      <c r="G19" s="12" t="s">
        <v>364</v>
      </c>
      <c r="H19" s="12" t="s">
        <v>378</v>
      </c>
      <c r="I19" s="12" t="s">
        <v>293</v>
      </c>
      <c r="J19" s="12" t="s">
        <v>293</v>
      </c>
      <c r="K19" s="26"/>
    </row>
    <row r="20" ht="49" customHeight="1" spans="1:11">
      <c r="A20" s="8">
        <v>16</v>
      </c>
      <c r="B20" s="8" t="s">
        <v>7</v>
      </c>
      <c r="C20" s="12" t="s">
        <v>175</v>
      </c>
      <c r="D20" s="15">
        <v>173.64</v>
      </c>
      <c r="E20" s="11">
        <f t="shared" si="0"/>
        <v>130.23</v>
      </c>
      <c r="F20" s="12" t="s">
        <v>379</v>
      </c>
      <c r="G20" s="12" t="s">
        <v>364</v>
      </c>
      <c r="H20" s="12" t="s">
        <v>379</v>
      </c>
      <c r="I20" s="12" t="s">
        <v>293</v>
      </c>
      <c r="J20" s="12" t="s">
        <v>293</v>
      </c>
      <c r="K20" s="26"/>
    </row>
    <row r="21" ht="49" customHeight="1" spans="1:11">
      <c r="A21" s="8">
        <v>17</v>
      </c>
      <c r="B21" s="8" t="s">
        <v>7</v>
      </c>
      <c r="C21" s="9" t="s">
        <v>178</v>
      </c>
      <c r="D21" s="15">
        <v>383.78</v>
      </c>
      <c r="E21" s="11">
        <f t="shared" si="0"/>
        <v>287.835</v>
      </c>
      <c r="F21" s="12" t="s">
        <v>380</v>
      </c>
      <c r="G21" s="12" t="s">
        <v>364</v>
      </c>
      <c r="H21" s="12" t="s">
        <v>380</v>
      </c>
      <c r="I21" s="12" t="s">
        <v>293</v>
      </c>
      <c r="J21" s="12" t="s">
        <v>293</v>
      </c>
      <c r="K21" s="26"/>
    </row>
    <row r="22" ht="49" customHeight="1" spans="1:11">
      <c r="A22" s="8">
        <v>18</v>
      </c>
      <c r="B22" s="8" t="s">
        <v>7</v>
      </c>
      <c r="C22" s="9" t="s">
        <v>181</v>
      </c>
      <c r="D22" s="10">
        <v>212</v>
      </c>
      <c r="E22" s="11">
        <f t="shared" si="0"/>
        <v>159</v>
      </c>
      <c r="F22" s="12" t="s">
        <v>381</v>
      </c>
      <c r="G22" s="12" t="s">
        <v>364</v>
      </c>
      <c r="H22" s="12" t="s">
        <v>381</v>
      </c>
      <c r="I22" s="12" t="s">
        <v>293</v>
      </c>
      <c r="J22" s="12" t="s">
        <v>293</v>
      </c>
      <c r="K22" s="26"/>
    </row>
    <row r="23" ht="49" customHeight="1" spans="1:11">
      <c r="A23" s="8">
        <v>19</v>
      </c>
      <c r="B23" s="8" t="s">
        <v>7</v>
      </c>
      <c r="C23" s="9" t="s">
        <v>184</v>
      </c>
      <c r="D23" s="13">
        <v>220</v>
      </c>
      <c r="E23" s="11">
        <f t="shared" si="0"/>
        <v>165</v>
      </c>
      <c r="F23" s="12" t="s">
        <v>365</v>
      </c>
      <c r="G23" s="12" t="s">
        <v>364</v>
      </c>
      <c r="H23" s="12" t="s">
        <v>365</v>
      </c>
      <c r="I23" s="12" t="s">
        <v>293</v>
      </c>
      <c r="J23" s="12" t="s">
        <v>293</v>
      </c>
      <c r="K23" s="26"/>
    </row>
    <row r="24" ht="49" customHeight="1" spans="1:11">
      <c r="A24" s="8">
        <v>20</v>
      </c>
      <c r="B24" s="8" t="s">
        <v>7</v>
      </c>
      <c r="C24" s="9" t="s">
        <v>186</v>
      </c>
      <c r="D24" s="14">
        <v>186</v>
      </c>
      <c r="E24" s="11">
        <f t="shared" si="0"/>
        <v>139.5</v>
      </c>
      <c r="F24" s="12" t="s">
        <v>373</v>
      </c>
      <c r="G24" s="12" t="s">
        <v>364</v>
      </c>
      <c r="H24" s="12" t="s">
        <v>373</v>
      </c>
      <c r="I24" s="12" t="s">
        <v>293</v>
      </c>
      <c r="J24" s="12" t="s">
        <v>293</v>
      </c>
      <c r="K24" s="26"/>
    </row>
    <row r="25" ht="49" customHeight="1" spans="1:11">
      <c r="A25" s="8">
        <v>21</v>
      </c>
      <c r="B25" s="8" t="s">
        <v>7</v>
      </c>
      <c r="C25" s="9" t="s">
        <v>188</v>
      </c>
      <c r="D25" s="14">
        <v>50</v>
      </c>
      <c r="E25" s="11">
        <f t="shared" si="0"/>
        <v>37.5</v>
      </c>
      <c r="F25" s="12" t="s">
        <v>382</v>
      </c>
      <c r="G25" s="12" t="s">
        <v>364</v>
      </c>
      <c r="H25" s="12" t="s">
        <v>382</v>
      </c>
      <c r="I25" s="12" t="s">
        <v>293</v>
      </c>
      <c r="J25" s="12" t="s">
        <v>293</v>
      </c>
      <c r="K25" s="26"/>
    </row>
    <row r="26" ht="49" customHeight="1" spans="1:11">
      <c r="A26" s="8">
        <v>22</v>
      </c>
      <c r="B26" s="8" t="s">
        <v>7</v>
      </c>
      <c r="C26" s="9" t="s">
        <v>191</v>
      </c>
      <c r="D26" s="14">
        <v>50</v>
      </c>
      <c r="E26" s="11">
        <f t="shared" si="0"/>
        <v>37.5</v>
      </c>
      <c r="F26" s="12" t="s">
        <v>382</v>
      </c>
      <c r="G26" s="12" t="s">
        <v>364</v>
      </c>
      <c r="H26" s="12" t="s">
        <v>382</v>
      </c>
      <c r="I26" s="12" t="s">
        <v>293</v>
      </c>
      <c r="J26" s="12" t="s">
        <v>293</v>
      </c>
      <c r="K26" s="26"/>
    </row>
    <row r="27" ht="49" customHeight="1" spans="1:11">
      <c r="A27" s="8">
        <v>23</v>
      </c>
      <c r="B27" s="8" t="s">
        <v>7</v>
      </c>
      <c r="C27" s="16" t="s">
        <v>302</v>
      </c>
      <c r="D27" s="16">
        <v>316</v>
      </c>
      <c r="E27" s="11">
        <f t="shared" si="0"/>
        <v>237</v>
      </c>
      <c r="F27" s="12" t="s">
        <v>380</v>
      </c>
      <c r="G27" s="12" t="s">
        <v>364</v>
      </c>
      <c r="H27" s="12" t="s">
        <v>380</v>
      </c>
      <c r="I27" s="12" t="s">
        <v>293</v>
      </c>
      <c r="J27" s="12" t="s">
        <v>293</v>
      </c>
      <c r="K27" s="26"/>
    </row>
    <row r="28" ht="49" customHeight="1" spans="1:11">
      <c r="A28" s="8">
        <v>24</v>
      </c>
      <c r="B28" s="8" t="s">
        <v>7</v>
      </c>
      <c r="C28" s="16" t="s">
        <v>193</v>
      </c>
      <c r="D28" s="16">
        <v>45</v>
      </c>
      <c r="E28" s="11">
        <f t="shared" si="0"/>
        <v>33.75</v>
      </c>
      <c r="F28" s="12" t="s">
        <v>383</v>
      </c>
      <c r="G28" s="12" t="s">
        <v>364</v>
      </c>
      <c r="H28" s="12" t="s">
        <v>383</v>
      </c>
      <c r="I28" s="12" t="s">
        <v>293</v>
      </c>
      <c r="J28" s="12" t="s">
        <v>293</v>
      </c>
      <c r="K28" s="26"/>
    </row>
    <row r="29" ht="49" customHeight="1" spans="1:11">
      <c r="A29" s="8">
        <v>25</v>
      </c>
      <c r="B29" s="8" t="s">
        <v>7</v>
      </c>
      <c r="C29" s="16" t="s">
        <v>197</v>
      </c>
      <c r="D29" s="16">
        <v>65.52</v>
      </c>
      <c r="E29" s="11">
        <f t="shared" si="0"/>
        <v>49.14</v>
      </c>
      <c r="F29" s="12" t="s">
        <v>383</v>
      </c>
      <c r="G29" s="12" t="s">
        <v>364</v>
      </c>
      <c r="H29" s="12" t="s">
        <v>383</v>
      </c>
      <c r="I29" s="12" t="s">
        <v>293</v>
      </c>
      <c r="J29" s="12" t="s">
        <v>293</v>
      </c>
      <c r="K29" s="26"/>
    </row>
    <row r="30" ht="49" customHeight="1" spans="1:11">
      <c r="A30" s="8">
        <v>26</v>
      </c>
      <c r="B30" s="8" t="s">
        <v>7</v>
      </c>
      <c r="C30" s="16" t="s">
        <v>199</v>
      </c>
      <c r="D30" s="16">
        <v>125</v>
      </c>
      <c r="E30" s="11">
        <f t="shared" si="0"/>
        <v>93.75</v>
      </c>
      <c r="F30" s="12" t="s">
        <v>384</v>
      </c>
      <c r="G30" s="12" t="s">
        <v>364</v>
      </c>
      <c r="H30" s="12" t="s">
        <v>384</v>
      </c>
      <c r="I30" s="12" t="s">
        <v>293</v>
      </c>
      <c r="J30" s="12" t="s">
        <v>293</v>
      </c>
      <c r="K30" s="26"/>
    </row>
    <row r="31" ht="49" customHeight="1" spans="1:11">
      <c r="A31" s="8">
        <v>27</v>
      </c>
      <c r="B31" s="8" t="s">
        <v>7</v>
      </c>
      <c r="C31" s="16" t="s">
        <v>202</v>
      </c>
      <c r="D31" s="16">
        <v>157.5</v>
      </c>
      <c r="E31" s="11">
        <f t="shared" si="0"/>
        <v>118.125</v>
      </c>
      <c r="F31" s="12" t="s">
        <v>385</v>
      </c>
      <c r="G31" s="12" t="s">
        <v>364</v>
      </c>
      <c r="H31" s="12" t="s">
        <v>385</v>
      </c>
      <c r="I31" s="12" t="s">
        <v>293</v>
      </c>
      <c r="J31" s="12" t="s">
        <v>293</v>
      </c>
      <c r="K31" s="26"/>
    </row>
    <row r="32" ht="49" customHeight="1" spans="1:11">
      <c r="A32" s="8">
        <v>28</v>
      </c>
      <c r="B32" s="8" t="s">
        <v>7</v>
      </c>
      <c r="C32" s="16" t="s">
        <v>205</v>
      </c>
      <c r="D32" s="16">
        <v>75</v>
      </c>
      <c r="E32" s="11">
        <f t="shared" si="0"/>
        <v>56.25</v>
      </c>
      <c r="F32" s="12" t="s">
        <v>386</v>
      </c>
      <c r="G32" s="12" t="s">
        <v>364</v>
      </c>
      <c r="H32" s="12" t="s">
        <v>386</v>
      </c>
      <c r="I32" s="12" t="s">
        <v>293</v>
      </c>
      <c r="J32" s="12" t="s">
        <v>293</v>
      </c>
      <c r="K32" s="26"/>
    </row>
    <row r="33" ht="49" customHeight="1" spans="1:11">
      <c r="A33" s="8">
        <v>29</v>
      </c>
      <c r="B33" s="8" t="s">
        <v>7</v>
      </c>
      <c r="C33" s="16" t="s">
        <v>305</v>
      </c>
      <c r="D33" s="16">
        <v>350</v>
      </c>
      <c r="E33" s="11">
        <f t="shared" si="0"/>
        <v>262.5</v>
      </c>
      <c r="F33" s="12" t="s">
        <v>387</v>
      </c>
      <c r="G33" s="12" t="s">
        <v>364</v>
      </c>
      <c r="H33" s="12" t="s">
        <v>387</v>
      </c>
      <c r="I33" s="12" t="s">
        <v>293</v>
      </c>
      <c r="J33" s="12" t="s">
        <v>293</v>
      </c>
      <c r="K33" s="26"/>
    </row>
    <row r="34" ht="49" customHeight="1" spans="1:11">
      <c r="A34" s="8">
        <v>30</v>
      </c>
      <c r="B34" s="8" t="s">
        <v>7</v>
      </c>
      <c r="C34" s="16" t="s">
        <v>211</v>
      </c>
      <c r="D34" s="16">
        <v>208</v>
      </c>
      <c r="E34" s="11">
        <f t="shared" si="0"/>
        <v>156</v>
      </c>
      <c r="F34" s="12" t="s">
        <v>388</v>
      </c>
      <c r="G34" s="12" t="s">
        <v>364</v>
      </c>
      <c r="H34" s="12" t="s">
        <v>388</v>
      </c>
      <c r="I34" s="12" t="s">
        <v>293</v>
      </c>
      <c r="J34" s="12" t="s">
        <v>293</v>
      </c>
      <c r="K34" s="26"/>
    </row>
    <row r="35" ht="21" customHeight="1" spans="1:235">
      <c r="A35" s="17" t="s">
        <v>215</v>
      </c>
      <c r="B35" s="18"/>
      <c r="C35" s="19"/>
      <c r="D35" s="20"/>
      <c r="E35" s="20"/>
      <c r="F35" s="20"/>
      <c r="G35" s="20"/>
      <c r="H35" s="21"/>
      <c r="I35" s="12" t="s">
        <v>293</v>
      </c>
      <c r="J35" s="12" t="s">
        <v>293</v>
      </c>
      <c r="K35" s="27"/>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row>
    <row r="36" ht="49" customHeight="1" spans="1:11">
      <c r="A36" s="8">
        <v>1</v>
      </c>
      <c r="B36" s="8" t="s">
        <v>7</v>
      </c>
      <c r="C36" s="12" t="s">
        <v>216</v>
      </c>
      <c r="D36" s="14">
        <v>950</v>
      </c>
      <c r="E36" s="11">
        <f t="shared" ref="E36:E60" si="1">D36*0.75</f>
        <v>712.5</v>
      </c>
      <c r="F36" s="12" t="s">
        <v>389</v>
      </c>
      <c r="G36" s="12" t="s">
        <v>364</v>
      </c>
      <c r="H36" s="12" t="s">
        <v>389</v>
      </c>
      <c r="I36" s="12" t="s">
        <v>293</v>
      </c>
      <c r="J36" s="12" t="s">
        <v>293</v>
      </c>
      <c r="K36" s="26"/>
    </row>
    <row r="37" ht="49" customHeight="1" spans="1:11">
      <c r="A37" s="8">
        <v>2</v>
      </c>
      <c r="B37" s="8" t="s">
        <v>7</v>
      </c>
      <c r="C37" s="9" t="s">
        <v>220</v>
      </c>
      <c r="D37" s="22">
        <v>314</v>
      </c>
      <c r="E37" s="11">
        <f t="shared" si="1"/>
        <v>235.5</v>
      </c>
      <c r="F37" s="12" t="s">
        <v>390</v>
      </c>
      <c r="G37" s="12" t="s">
        <v>364</v>
      </c>
      <c r="H37" s="12" t="s">
        <v>390</v>
      </c>
      <c r="I37" s="12" t="s">
        <v>293</v>
      </c>
      <c r="J37" s="12" t="s">
        <v>293</v>
      </c>
      <c r="K37" s="26"/>
    </row>
    <row r="38" ht="49" customHeight="1" spans="1:11">
      <c r="A38" s="8">
        <v>3</v>
      </c>
      <c r="B38" s="8" t="s">
        <v>7</v>
      </c>
      <c r="C38" s="12" t="s">
        <v>226</v>
      </c>
      <c r="D38" s="14">
        <v>80</v>
      </c>
      <c r="E38" s="11">
        <f t="shared" si="1"/>
        <v>60</v>
      </c>
      <c r="F38" s="12" t="s">
        <v>391</v>
      </c>
      <c r="G38" s="12" t="s">
        <v>364</v>
      </c>
      <c r="H38" s="12" t="s">
        <v>391</v>
      </c>
      <c r="I38" s="12" t="s">
        <v>293</v>
      </c>
      <c r="J38" s="12" t="s">
        <v>293</v>
      </c>
      <c r="K38" s="26"/>
    </row>
    <row r="39" ht="49" customHeight="1" spans="1:11">
      <c r="A39" s="8">
        <v>4</v>
      </c>
      <c r="B39" s="8" t="s">
        <v>7</v>
      </c>
      <c r="C39" s="12" t="s">
        <v>229</v>
      </c>
      <c r="D39" s="14">
        <v>143</v>
      </c>
      <c r="E39" s="11">
        <f t="shared" si="1"/>
        <v>107.25</v>
      </c>
      <c r="F39" s="12" t="s">
        <v>392</v>
      </c>
      <c r="G39" s="12" t="s">
        <v>364</v>
      </c>
      <c r="H39" s="12" t="s">
        <v>392</v>
      </c>
      <c r="I39" s="12" t="s">
        <v>293</v>
      </c>
      <c r="J39" s="12" t="s">
        <v>293</v>
      </c>
      <c r="K39" s="26"/>
    </row>
    <row r="40" ht="49" customHeight="1" spans="1:11">
      <c r="A40" s="8">
        <v>5</v>
      </c>
      <c r="B40" s="8" t="s">
        <v>7</v>
      </c>
      <c r="C40" s="12" t="s">
        <v>232</v>
      </c>
      <c r="D40" s="14">
        <v>1241.49</v>
      </c>
      <c r="E40" s="11">
        <f t="shared" si="1"/>
        <v>931.1175</v>
      </c>
      <c r="F40" s="12" t="s">
        <v>380</v>
      </c>
      <c r="G40" s="12" t="s">
        <v>364</v>
      </c>
      <c r="H40" s="12" t="s">
        <v>380</v>
      </c>
      <c r="I40" s="12" t="s">
        <v>293</v>
      </c>
      <c r="J40" s="12" t="s">
        <v>293</v>
      </c>
      <c r="K40" s="26"/>
    </row>
    <row r="41" ht="49" customHeight="1" spans="1:11">
      <c r="A41" s="8">
        <v>6</v>
      </c>
      <c r="B41" s="8" t="s">
        <v>7</v>
      </c>
      <c r="C41" s="12" t="s">
        <v>234</v>
      </c>
      <c r="D41" s="14">
        <v>4264.15</v>
      </c>
      <c r="E41" s="11">
        <f t="shared" si="1"/>
        <v>3198.1125</v>
      </c>
      <c r="F41" s="12" t="s">
        <v>393</v>
      </c>
      <c r="G41" s="12" t="s">
        <v>364</v>
      </c>
      <c r="H41" s="12" t="s">
        <v>393</v>
      </c>
      <c r="I41" s="12" t="s">
        <v>293</v>
      </c>
      <c r="J41" s="12" t="s">
        <v>293</v>
      </c>
      <c r="K41" s="26"/>
    </row>
    <row r="42" ht="49" customHeight="1" spans="1:11">
      <c r="A42" s="8">
        <v>7</v>
      </c>
      <c r="B42" s="8" t="s">
        <v>7</v>
      </c>
      <c r="C42" s="9" t="s">
        <v>237</v>
      </c>
      <c r="D42" s="22">
        <v>100</v>
      </c>
      <c r="E42" s="11">
        <f t="shared" si="1"/>
        <v>75</v>
      </c>
      <c r="F42" s="12" t="s">
        <v>394</v>
      </c>
      <c r="G42" s="12" t="s">
        <v>364</v>
      </c>
      <c r="H42" s="12" t="s">
        <v>394</v>
      </c>
      <c r="I42" s="12" t="s">
        <v>293</v>
      </c>
      <c r="J42" s="12" t="s">
        <v>293</v>
      </c>
      <c r="K42" s="26"/>
    </row>
    <row r="43" ht="49" customHeight="1" spans="1:11">
      <c r="A43" s="8">
        <v>8</v>
      </c>
      <c r="B43" s="8" t="s">
        <v>7</v>
      </c>
      <c r="C43" s="9" t="s">
        <v>240</v>
      </c>
      <c r="D43" s="22">
        <v>285.86</v>
      </c>
      <c r="E43" s="11">
        <f t="shared" si="1"/>
        <v>214.395</v>
      </c>
      <c r="F43" s="12" t="s">
        <v>382</v>
      </c>
      <c r="G43" s="12" t="s">
        <v>364</v>
      </c>
      <c r="H43" s="12" t="s">
        <v>382</v>
      </c>
      <c r="I43" s="12" t="s">
        <v>293</v>
      </c>
      <c r="J43" s="12" t="s">
        <v>293</v>
      </c>
      <c r="K43" s="26"/>
    </row>
    <row r="44" ht="49" customHeight="1" spans="1:11">
      <c r="A44" s="8">
        <v>9</v>
      </c>
      <c r="B44" s="8" t="s">
        <v>7</v>
      </c>
      <c r="C44" s="9" t="s">
        <v>242</v>
      </c>
      <c r="D44" s="22">
        <v>150</v>
      </c>
      <c r="E44" s="11">
        <f t="shared" si="1"/>
        <v>112.5</v>
      </c>
      <c r="F44" s="12" t="s">
        <v>392</v>
      </c>
      <c r="G44" s="12" t="s">
        <v>364</v>
      </c>
      <c r="H44" s="12" t="s">
        <v>392</v>
      </c>
      <c r="I44" s="12" t="s">
        <v>293</v>
      </c>
      <c r="J44" s="12" t="s">
        <v>293</v>
      </c>
      <c r="K44" s="26"/>
    </row>
    <row r="45" ht="49" customHeight="1" spans="1:11">
      <c r="A45" s="8">
        <v>10</v>
      </c>
      <c r="B45" s="8" t="s">
        <v>7</v>
      </c>
      <c r="C45" s="9" t="s">
        <v>244</v>
      </c>
      <c r="D45" s="22">
        <v>90</v>
      </c>
      <c r="E45" s="11">
        <f t="shared" si="1"/>
        <v>67.5</v>
      </c>
      <c r="F45" s="12" t="s">
        <v>378</v>
      </c>
      <c r="G45" s="12" t="s">
        <v>364</v>
      </c>
      <c r="H45" s="12" t="s">
        <v>378</v>
      </c>
      <c r="I45" s="12" t="s">
        <v>293</v>
      </c>
      <c r="J45" s="12" t="s">
        <v>293</v>
      </c>
      <c r="K45" s="26"/>
    </row>
    <row r="46" ht="49" customHeight="1" spans="1:11">
      <c r="A46" s="8">
        <v>11</v>
      </c>
      <c r="B46" s="8" t="s">
        <v>7</v>
      </c>
      <c r="C46" s="9" t="s">
        <v>246</v>
      </c>
      <c r="D46" s="22">
        <v>99.05</v>
      </c>
      <c r="E46" s="11">
        <f t="shared" si="1"/>
        <v>74.2875</v>
      </c>
      <c r="F46" s="12" t="s">
        <v>378</v>
      </c>
      <c r="G46" s="12" t="s">
        <v>364</v>
      </c>
      <c r="H46" s="12" t="s">
        <v>378</v>
      </c>
      <c r="I46" s="12" t="s">
        <v>293</v>
      </c>
      <c r="J46" s="12" t="s">
        <v>293</v>
      </c>
      <c r="K46" s="26"/>
    </row>
    <row r="47" ht="49" customHeight="1" spans="1:11">
      <c r="A47" s="8">
        <v>12</v>
      </c>
      <c r="B47" s="8" t="s">
        <v>7</v>
      </c>
      <c r="C47" s="9" t="s">
        <v>248</v>
      </c>
      <c r="D47" s="22">
        <v>84</v>
      </c>
      <c r="E47" s="11">
        <f t="shared" si="1"/>
        <v>63</v>
      </c>
      <c r="F47" s="12" t="s">
        <v>395</v>
      </c>
      <c r="G47" s="12" t="s">
        <v>364</v>
      </c>
      <c r="H47" s="12" t="s">
        <v>395</v>
      </c>
      <c r="I47" s="12" t="s">
        <v>293</v>
      </c>
      <c r="J47" s="12" t="s">
        <v>293</v>
      </c>
      <c r="K47" s="26"/>
    </row>
    <row r="48" ht="49" customHeight="1" spans="1:11">
      <c r="A48" s="8">
        <v>13</v>
      </c>
      <c r="B48" s="8" t="s">
        <v>7</v>
      </c>
      <c r="C48" s="9" t="s">
        <v>251</v>
      </c>
      <c r="D48" s="22">
        <v>212</v>
      </c>
      <c r="E48" s="11">
        <f t="shared" si="1"/>
        <v>159</v>
      </c>
      <c r="F48" s="12" t="s">
        <v>390</v>
      </c>
      <c r="G48" s="12" t="s">
        <v>364</v>
      </c>
      <c r="H48" s="12" t="s">
        <v>390</v>
      </c>
      <c r="I48" s="12" t="s">
        <v>293</v>
      </c>
      <c r="J48" s="12" t="s">
        <v>293</v>
      </c>
      <c r="K48" s="26"/>
    </row>
    <row r="49" ht="49" customHeight="1" spans="1:11">
      <c r="A49" s="8">
        <v>14</v>
      </c>
      <c r="B49" s="8" t="s">
        <v>7</v>
      </c>
      <c r="C49" s="9" t="s">
        <v>253</v>
      </c>
      <c r="D49" s="22">
        <v>256.88</v>
      </c>
      <c r="E49" s="11">
        <f t="shared" si="1"/>
        <v>192.66</v>
      </c>
      <c r="F49" s="12" t="s">
        <v>396</v>
      </c>
      <c r="G49" s="12" t="s">
        <v>364</v>
      </c>
      <c r="H49" s="12" t="s">
        <v>396</v>
      </c>
      <c r="I49" s="12" t="s">
        <v>293</v>
      </c>
      <c r="J49" s="12" t="s">
        <v>293</v>
      </c>
      <c r="K49" s="26"/>
    </row>
    <row r="50" ht="49" customHeight="1" spans="1:11">
      <c r="A50" s="8">
        <v>15</v>
      </c>
      <c r="B50" s="8" t="s">
        <v>7</v>
      </c>
      <c r="C50" s="9" t="s">
        <v>256</v>
      </c>
      <c r="D50" s="22">
        <v>53.09</v>
      </c>
      <c r="E50" s="11">
        <f t="shared" si="1"/>
        <v>39.8175</v>
      </c>
      <c r="F50" s="12" t="s">
        <v>382</v>
      </c>
      <c r="G50" s="12" t="s">
        <v>364</v>
      </c>
      <c r="H50" s="12" t="s">
        <v>382</v>
      </c>
      <c r="I50" s="12" t="s">
        <v>293</v>
      </c>
      <c r="J50" s="12" t="s">
        <v>293</v>
      </c>
      <c r="K50" s="26"/>
    </row>
    <row r="51" ht="49" customHeight="1" spans="1:11">
      <c r="A51" s="8">
        <v>16</v>
      </c>
      <c r="B51" s="8" t="s">
        <v>7</v>
      </c>
      <c r="C51" s="9" t="s">
        <v>258</v>
      </c>
      <c r="D51" s="22">
        <v>213.64</v>
      </c>
      <c r="E51" s="11">
        <f t="shared" si="1"/>
        <v>160.23</v>
      </c>
      <c r="F51" s="12" t="s">
        <v>397</v>
      </c>
      <c r="G51" s="12" t="s">
        <v>364</v>
      </c>
      <c r="H51" s="12" t="s">
        <v>397</v>
      </c>
      <c r="I51" s="12" t="s">
        <v>293</v>
      </c>
      <c r="J51" s="12" t="s">
        <v>293</v>
      </c>
      <c r="K51" s="26"/>
    </row>
    <row r="52" ht="49" customHeight="1" spans="1:11">
      <c r="A52" s="8">
        <v>17</v>
      </c>
      <c r="B52" s="8" t="s">
        <v>7</v>
      </c>
      <c r="C52" s="9" t="s">
        <v>261</v>
      </c>
      <c r="D52" s="22">
        <v>898</v>
      </c>
      <c r="E52" s="11">
        <f t="shared" si="1"/>
        <v>673.5</v>
      </c>
      <c r="F52" s="12" t="s">
        <v>398</v>
      </c>
      <c r="G52" s="12" t="s">
        <v>364</v>
      </c>
      <c r="H52" s="12" t="s">
        <v>398</v>
      </c>
      <c r="I52" s="12" t="s">
        <v>293</v>
      </c>
      <c r="J52" s="12" t="s">
        <v>293</v>
      </c>
      <c r="K52" s="26"/>
    </row>
    <row r="53" ht="49" customHeight="1" spans="1:11">
      <c r="A53" s="8">
        <v>18</v>
      </c>
      <c r="B53" s="8" t="s">
        <v>7</v>
      </c>
      <c r="C53" s="9" t="s">
        <v>264</v>
      </c>
      <c r="D53" s="22">
        <v>370</v>
      </c>
      <c r="E53" s="11">
        <f t="shared" si="1"/>
        <v>277.5</v>
      </c>
      <c r="F53" s="12" t="s">
        <v>399</v>
      </c>
      <c r="G53" s="12" t="s">
        <v>364</v>
      </c>
      <c r="H53" s="12" t="s">
        <v>399</v>
      </c>
      <c r="I53" s="12" t="s">
        <v>293</v>
      </c>
      <c r="J53" s="12" t="s">
        <v>293</v>
      </c>
      <c r="K53" s="26"/>
    </row>
    <row r="54" ht="49" customHeight="1" spans="1:11">
      <c r="A54" s="8">
        <v>19</v>
      </c>
      <c r="B54" s="8" t="s">
        <v>7</v>
      </c>
      <c r="C54" s="16" t="s">
        <v>268</v>
      </c>
      <c r="D54" s="16">
        <v>498.7</v>
      </c>
      <c r="E54" s="11">
        <f t="shared" si="1"/>
        <v>374.025</v>
      </c>
      <c r="F54" s="12" t="s">
        <v>378</v>
      </c>
      <c r="G54" s="12" t="s">
        <v>364</v>
      </c>
      <c r="H54" s="12" t="s">
        <v>378</v>
      </c>
      <c r="I54" s="12" t="s">
        <v>293</v>
      </c>
      <c r="J54" s="12" t="s">
        <v>293</v>
      </c>
      <c r="K54" s="26"/>
    </row>
    <row r="55" ht="49" customHeight="1" spans="1:11">
      <c r="A55" s="8">
        <v>20</v>
      </c>
      <c r="B55" s="8" t="s">
        <v>7</v>
      </c>
      <c r="C55" s="16" t="s">
        <v>271</v>
      </c>
      <c r="D55" s="16">
        <v>120</v>
      </c>
      <c r="E55" s="11">
        <f t="shared" si="1"/>
        <v>90</v>
      </c>
      <c r="F55" s="12" t="s">
        <v>387</v>
      </c>
      <c r="G55" s="12" t="s">
        <v>364</v>
      </c>
      <c r="H55" s="12" t="s">
        <v>387</v>
      </c>
      <c r="I55" s="12" t="s">
        <v>293</v>
      </c>
      <c r="J55" s="12" t="s">
        <v>293</v>
      </c>
      <c r="K55" s="26"/>
    </row>
    <row r="56" ht="49" customHeight="1" spans="1:11">
      <c r="A56" s="8">
        <v>21</v>
      </c>
      <c r="B56" s="8" t="s">
        <v>7</v>
      </c>
      <c r="C56" s="16" t="s">
        <v>400</v>
      </c>
      <c r="D56" s="16">
        <v>265</v>
      </c>
      <c r="E56" s="11">
        <f t="shared" si="1"/>
        <v>198.75</v>
      </c>
      <c r="F56" s="12" t="s">
        <v>387</v>
      </c>
      <c r="G56" s="12" t="s">
        <v>364</v>
      </c>
      <c r="H56" s="12" t="s">
        <v>387</v>
      </c>
      <c r="I56" s="12" t="s">
        <v>293</v>
      </c>
      <c r="J56" s="12" t="s">
        <v>293</v>
      </c>
      <c r="K56" s="26"/>
    </row>
    <row r="57" ht="49" customHeight="1" spans="1:11">
      <c r="A57" s="8">
        <v>22</v>
      </c>
      <c r="B57" s="8" t="s">
        <v>7</v>
      </c>
      <c r="C57" s="16" t="s">
        <v>401</v>
      </c>
      <c r="D57" s="16">
        <v>343</v>
      </c>
      <c r="E57" s="11">
        <f t="shared" si="1"/>
        <v>257.25</v>
      </c>
      <c r="F57" s="12" t="s">
        <v>402</v>
      </c>
      <c r="G57" s="12" t="s">
        <v>364</v>
      </c>
      <c r="H57" s="12" t="s">
        <v>402</v>
      </c>
      <c r="I57" s="12" t="s">
        <v>293</v>
      </c>
      <c r="J57" s="12" t="s">
        <v>293</v>
      </c>
      <c r="K57" s="26"/>
    </row>
    <row r="58" ht="48" customHeight="1" spans="1:11">
      <c r="A58" s="8">
        <v>23</v>
      </c>
      <c r="B58" s="8" t="s">
        <v>7</v>
      </c>
      <c r="C58" s="16" t="s">
        <v>276</v>
      </c>
      <c r="D58" s="16">
        <v>60</v>
      </c>
      <c r="E58" s="11">
        <f t="shared" si="1"/>
        <v>45</v>
      </c>
      <c r="F58" s="12" t="s">
        <v>403</v>
      </c>
      <c r="G58" s="12" t="s">
        <v>364</v>
      </c>
      <c r="H58" s="12" t="s">
        <v>403</v>
      </c>
      <c r="I58" s="12" t="s">
        <v>293</v>
      </c>
      <c r="J58" s="12" t="s">
        <v>293</v>
      </c>
      <c r="K58" s="26"/>
    </row>
    <row r="59" ht="48" customHeight="1" spans="1:11">
      <c r="A59" s="8">
        <v>24</v>
      </c>
      <c r="B59" s="8" t="s">
        <v>7</v>
      </c>
      <c r="C59" s="16" t="s">
        <v>287</v>
      </c>
      <c r="D59" s="16">
        <v>337</v>
      </c>
      <c r="E59" s="11">
        <f t="shared" si="1"/>
        <v>252.75</v>
      </c>
      <c r="F59" s="12" t="s">
        <v>390</v>
      </c>
      <c r="G59" s="12" t="s">
        <v>364</v>
      </c>
      <c r="H59" s="12" t="s">
        <v>390</v>
      </c>
      <c r="I59" s="12" t="s">
        <v>293</v>
      </c>
      <c r="J59" s="12" t="s">
        <v>293</v>
      </c>
      <c r="K59" s="26"/>
    </row>
    <row r="60" ht="150" customHeight="1" spans="1:11">
      <c r="A60" s="8">
        <v>25</v>
      </c>
      <c r="B60" s="8" t="s">
        <v>7</v>
      </c>
      <c r="C60" s="16" t="s">
        <v>284</v>
      </c>
      <c r="D60" s="16">
        <v>290</v>
      </c>
      <c r="E60" s="11">
        <f t="shared" si="1"/>
        <v>217.5</v>
      </c>
      <c r="F60" s="12" t="s">
        <v>404</v>
      </c>
      <c r="G60" s="12" t="s">
        <v>364</v>
      </c>
      <c r="H60" s="12" t="s">
        <v>404</v>
      </c>
      <c r="I60" s="12" t="s">
        <v>293</v>
      </c>
      <c r="J60" s="12" t="s">
        <v>293</v>
      </c>
      <c r="K60" s="26"/>
    </row>
    <row r="61" s="1" customFormat="1" ht="49" customHeight="1" spans="1:11">
      <c r="A61" s="8">
        <v>26</v>
      </c>
      <c r="B61" s="23" t="s">
        <v>7</v>
      </c>
      <c r="C61" s="24" t="s">
        <v>290</v>
      </c>
      <c r="D61" s="24">
        <v>66.01</v>
      </c>
      <c r="E61" s="24">
        <v>66.01</v>
      </c>
      <c r="F61" s="12" t="s">
        <v>405</v>
      </c>
      <c r="G61" s="12" t="s">
        <v>364</v>
      </c>
      <c r="H61" s="12" t="s">
        <v>405</v>
      </c>
      <c r="I61" s="12" t="s">
        <v>293</v>
      </c>
      <c r="J61" s="12" t="s">
        <v>293</v>
      </c>
      <c r="K61" s="29"/>
    </row>
    <row r="62" s="1" customFormat="1" ht="49" customHeight="1" spans="1:11">
      <c r="A62" s="8">
        <v>27</v>
      </c>
      <c r="B62" s="23" t="s">
        <v>7</v>
      </c>
      <c r="C62" s="24" t="s">
        <v>296</v>
      </c>
      <c r="D62" s="24">
        <v>102.7</v>
      </c>
      <c r="E62" s="24">
        <v>102.7</v>
      </c>
      <c r="F62" s="12" t="s">
        <v>406</v>
      </c>
      <c r="G62" s="12" t="s">
        <v>364</v>
      </c>
      <c r="H62" s="12" t="s">
        <v>406</v>
      </c>
      <c r="I62" s="12" t="s">
        <v>293</v>
      </c>
      <c r="J62" s="12" t="s">
        <v>293</v>
      </c>
      <c r="K62" s="29"/>
    </row>
    <row r="63" s="1" customFormat="1" ht="49" customHeight="1" spans="1:11">
      <c r="A63" s="8">
        <v>28</v>
      </c>
      <c r="B63" s="23" t="s">
        <v>7</v>
      </c>
      <c r="C63" s="24" t="s">
        <v>299</v>
      </c>
      <c r="D63" s="24">
        <v>150.75</v>
      </c>
      <c r="E63" s="24">
        <v>150.75</v>
      </c>
      <c r="F63" s="12" t="s">
        <v>407</v>
      </c>
      <c r="G63" s="12" t="s">
        <v>364</v>
      </c>
      <c r="H63" s="12" t="s">
        <v>407</v>
      </c>
      <c r="I63" s="12" t="s">
        <v>293</v>
      </c>
      <c r="J63" s="12" t="s">
        <v>293</v>
      </c>
      <c r="K63" s="29"/>
    </row>
    <row r="64" s="1" customFormat="1" ht="49" customHeight="1" spans="1:11">
      <c r="A64" s="8">
        <v>29</v>
      </c>
      <c r="B64" s="23" t="s">
        <v>7</v>
      </c>
      <c r="C64" s="24" t="s">
        <v>302</v>
      </c>
      <c r="D64" s="24">
        <v>262.72</v>
      </c>
      <c r="E64" s="24">
        <v>262.72</v>
      </c>
      <c r="F64" s="12" t="s">
        <v>380</v>
      </c>
      <c r="G64" s="12" t="s">
        <v>364</v>
      </c>
      <c r="H64" s="12" t="s">
        <v>380</v>
      </c>
      <c r="I64" s="12" t="s">
        <v>293</v>
      </c>
      <c r="J64" s="12" t="s">
        <v>293</v>
      </c>
      <c r="K64" s="29"/>
    </row>
    <row r="65" s="1" customFormat="1" ht="49" customHeight="1" spans="1:11">
      <c r="A65" s="8">
        <v>30</v>
      </c>
      <c r="B65" s="23" t="s">
        <v>7</v>
      </c>
      <c r="C65" s="24" t="s">
        <v>305</v>
      </c>
      <c r="D65" s="24">
        <v>350</v>
      </c>
      <c r="E65" s="24">
        <v>350</v>
      </c>
      <c r="F65" s="12" t="s">
        <v>387</v>
      </c>
      <c r="G65" s="12" t="s">
        <v>364</v>
      </c>
      <c r="H65" s="12" t="s">
        <v>387</v>
      </c>
      <c r="I65" s="12" t="s">
        <v>293</v>
      </c>
      <c r="J65" s="12" t="s">
        <v>293</v>
      </c>
      <c r="K65" s="29"/>
    </row>
  </sheetData>
  <mergeCells count="3">
    <mergeCell ref="A2:J2"/>
    <mergeCell ref="A4:C4"/>
    <mergeCell ref="A35:C35"/>
  </mergeCells>
  <printOptions horizontalCentered="1"/>
  <pageMargins left="0.700694444444445" right="0.700694444444445" top="0.751388888888889" bottom="0.751388888888889" header="0.297916666666667" footer="0.297916666666667"/>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资金来源表</vt:lpstr>
      <vt:lpstr>项目投入明细</vt:lpstr>
      <vt:lpstr>2021年示范县统计</vt:lpstr>
      <vt:lpstr>资产管理统计表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子非鱼</cp:lastModifiedBy>
  <dcterms:created xsi:type="dcterms:W3CDTF">2006-09-16T00:00:00Z</dcterms:created>
  <dcterms:modified xsi:type="dcterms:W3CDTF">2021-12-23T03:52:17Z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B1687344090E4DE8A6C3871A0B8A78FF</vt:lpwstr>
  </property>
</Properties>
</file>